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FHF\Underwriting\"/>
    </mc:Choice>
  </mc:AlternateContent>
  <bookViews>
    <workbookView xWindow="0" yWindow="0" windowWidth="19200" windowHeight="7785" tabRatio="767" activeTab="2"/>
  </bookViews>
  <sheets>
    <sheet name="Summary Page" sheetId="1" r:id="rId1"/>
    <sheet name="Rent Roll" sheetId="14" r:id="rId2"/>
    <sheet name="Income &amp; Expenses" sheetId="2" r:id="rId3"/>
    <sheet name="Tenant Carry - Regulated" sheetId="17" r:id="rId4"/>
    <sheet name="Tenant Carry - Unregulated" sheetId="15" r:id="rId5"/>
    <sheet name="Sources &amp; Uses" sheetId="9" r:id="rId6"/>
    <sheet name="Servicing Fee Calculation" sheetId="16" r:id="rId7"/>
  </sheets>
  <externalReferences>
    <externalReference r:id="rId8"/>
    <externalReference r:id="rId9"/>
    <externalReference r:id="rId10"/>
  </externalReferences>
  <definedNames>
    <definedName name="_mo1" localSheetId="3">#REF!</definedName>
    <definedName name="_mo1" localSheetId="4">#REF!</definedName>
    <definedName name="_mo1">#REF!</definedName>
    <definedName name="_mo2" localSheetId="3">#REF!</definedName>
    <definedName name="_mo2" localSheetId="4">#REF!</definedName>
    <definedName name="_mo2">#REF!</definedName>
    <definedName name="_mo3" localSheetId="3">#REF!</definedName>
    <definedName name="_mo3" localSheetId="4">#REF!</definedName>
    <definedName name="_mo3">#REF!</definedName>
    <definedName name="ACQUIS_COST">'[1]Mort Schedule'!$D$17</definedName>
    <definedName name="acquisition">'[2]Mort Schedule'!$D$17</definedName>
    <definedName name="ADDRESS">'Summary Page'!$C$7</definedName>
    <definedName name="AV" localSheetId="3">'Summary Page'!#REF!</definedName>
    <definedName name="AV" localSheetId="4">'Summary Page'!#REF!</definedName>
    <definedName name="AV">'Summary Page'!#REF!</definedName>
    <definedName name="BLENDED_RATE" localSheetId="3">'Sources &amp; Uses'!#REF!</definedName>
    <definedName name="BLENDED_RATE" localSheetId="4">'Sources &amp; Uses'!#REF!</definedName>
    <definedName name="BLENDED_RATE">'Sources &amp; Uses'!#REF!</definedName>
    <definedName name="Borrower">'Summary Page'!$C$6</definedName>
    <definedName name="city">'Summary Page'!$C$8</definedName>
    <definedName name="CLOSING_FEES">'Sources &amp; Uses'!$F$39</definedName>
    <definedName name="comminc">'Summary Page'!$C$23</definedName>
    <definedName name="commvac" localSheetId="3">'Summary Page'!#REF!</definedName>
    <definedName name="commvac" localSheetId="4">'Summary Page'!#REF!</definedName>
    <definedName name="commvac">'Summary Page'!#REF!</definedName>
    <definedName name="constintrate" localSheetId="3">'Summary Page'!#REF!</definedName>
    <definedName name="constintrate" localSheetId="4">'Summary Page'!#REF!</definedName>
    <definedName name="constintrate">'Summary Page'!#REF!</definedName>
    <definedName name="CONSTRPERIOD" localSheetId="3">'Summary Page'!#REF!</definedName>
    <definedName name="CONSTRPERIOD" localSheetId="4">'Summary Page'!#REF!</definedName>
    <definedName name="CONSTRPERIOD">'Summary Page'!#REF!</definedName>
    <definedName name="CONSTRRATE" localSheetId="3">'Summary Page'!#REF!</definedName>
    <definedName name="CONSTRRATE" localSheetId="4">'Summary Page'!#REF!</definedName>
    <definedName name="CONSTRRATE">'Summary Page'!#REF!</definedName>
    <definedName name="constructioninterest" localSheetId="3">#REF!</definedName>
    <definedName name="constructioninterest" localSheetId="4">#REF!</definedName>
    <definedName name="constructioninterest">#REF!</definedName>
    <definedName name="CONTRACT_PRICE">'Sources &amp; Uses'!$B$11</definedName>
    <definedName name="CPC_base_rate" localSheetId="3">'Summary Page'!#REF!</definedName>
    <definedName name="CPC_base_rate" localSheetId="4">'Summary Page'!#REF!</definedName>
    <definedName name="CPC_base_rate">'Summary Page'!#REF!</definedName>
    <definedName name="CPC_BASEK" localSheetId="3">'Summary Page'!#REF!</definedName>
    <definedName name="CPC_BASEK" localSheetId="4">'Summary Page'!#REF!</definedName>
    <definedName name="CPC_BASEK">'Summary Page'!#REF!</definedName>
    <definedName name="CPC_CONST_COST">'Sources &amp; Uses'!$F$13</definedName>
    <definedName name="CPC_CVG" localSheetId="3">'Summary Page'!#REF!</definedName>
    <definedName name="CPC_CVG" localSheetId="4">'Summary Page'!#REF!</definedName>
    <definedName name="CPC_CVG">'Summary Page'!#REF!</definedName>
    <definedName name="CPC_LOAN" localSheetId="3">'Summary Page'!#REF!</definedName>
    <definedName name="CPC_LOAN" localSheetId="4">'Summary Page'!#REF!</definedName>
    <definedName name="CPC_LOAN">'Summary Page'!#REF!</definedName>
    <definedName name="CPC_PMT" localSheetId="3">'Summary Page'!#REF!</definedName>
    <definedName name="CPC_PMT" localSheetId="4">'Summary Page'!#REF!</definedName>
    <definedName name="CPC_PMT">'Summary Page'!#REF!</definedName>
    <definedName name="CPC_REQ_CVG" localSheetId="3">'Summary Page'!#REF!</definedName>
    <definedName name="CPC_REQ_CVG" localSheetId="4">'Summary Page'!#REF!</definedName>
    <definedName name="CPC_REQ_CVG">'Summary Page'!#REF!</definedName>
    <definedName name="CPC_servicing" localSheetId="3">'Summary Page'!#REF!</definedName>
    <definedName name="CPC_servicing" localSheetId="4">'Summary Page'!#REF!</definedName>
    <definedName name="CPC_servicing">'Summary Page'!#REF!</definedName>
    <definedName name="CPC_SHARE" localSheetId="3">'Summary Page'!#REF!</definedName>
    <definedName name="CPC_SHARE" localSheetId="4">'Summary Page'!#REF!</definedName>
    <definedName name="CPC_SHARE">'Summary Page'!#REF!</definedName>
    <definedName name="CPC_TERM" localSheetId="3">'Summary Page'!#REF!</definedName>
    <definedName name="CPC_TERM" localSheetId="4">'Summary Page'!#REF!</definedName>
    <definedName name="CPC_TERM">'Summary Page'!#REF!</definedName>
    <definedName name="CPC_TOTK" localSheetId="3">'Summary Page'!#REF!</definedName>
    <definedName name="CPC_TOTK" localSheetId="4">'Summary Page'!#REF!</definedName>
    <definedName name="CPC_TOTK">'Summary Page'!#REF!</definedName>
    <definedName name="CPCLOAN">'[3]Basic Data Page'!$C$35</definedName>
    <definedName name="ECI">'Summary Page'!$C$27</definedName>
    <definedName name="ERI">'Summary Page'!$C$20</definedName>
    <definedName name="Gross_Commercial_Income">'Summary Page'!$C$23</definedName>
    <definedName name="GROSSINC" localSheetId="3">'Income &amp; Expenses'!#REF!</definedName>
    <definedName name="GROSSINC" localSheetId="4">'Income &amp; Expenses'!#REF!</definedName>
    <definedName name="GROSSINC">'Income &amp; Expenses'!#REF!</definedName>
    <definedName name="Guarantors" localSheetId="3">'Summary Page'!#REF!</definedName>
    <definedName name="Guarantors" localSheetId="4">'Summary Page'!#REF!</definedName>
    <definedName name="Guarantors">'Summary Page'!#REF!</definedName>
    <definedName name="insurance" localSheetId="3">'Summary Page'!#REF!</definedName>
    <definedName name="insurance" localSheetId="4">'Summary Page'!#REF!</definedName>
    <definedName name="insurance">'Summary Page'!#REF!</definedName>
    <definedName name="insurance_fee" localSheetId="3">'Summary Page'!#REF!</definedName>
    <definedName name="insurance_fee" localSheetId="4">'Summary Page'!#REF!</definedName>
    <definedName name="insurance_fee">'Summary Page'!#REF!</definedName>
    <definedName name="investor" localSheetId="3">'Summary Page'!#REF!</definedName>
    <definedName name="investor" localSheetId="4">'Summary Page'!#REF!</definedName>
    <definedName name="investor">'Summary Page'!#REF!</definedName>
    <definedName name="LCREDIT" localSheetId="3">'Sources &amp; Uses'!#REF!</definedName>
    <definedName name="LCREDIT" localSheetId="4">'Sources &amp; Uses'!#REF!</definedName>
    <definedName name="LCREDIT">'Sources &amp; Uses'!#REF!</definedName>
    <definedName name="M_O" localSheetId="3">'Income &amp; Expenses'!#REF!</definedName>
    <definedName name="M_O" localSheetId="4">'Income &amp; Expenses'!#REF!</definedName>
    <definedName name="M_O">'Income &amp; Expenses'!#REF!</definedName>
    <definedName name="mortsched">'Sources &amp; Uses'!$A$1:$G$49</definedName>
    <definedName name="NA4DS" localSheetId="3">#REF!</definedName>
    <definedName name="NA4DS" localSheetId="4">#REF!</definedName>
    <definedName name="NA4DS">#REF!</definedName>
    <definedName name="neighborhood">'Summary Page'!$C$9</definedName>
    <definedName name="NET_AVAIL">'Summary Page'!$C$34</definedName>
    <definedName name="OWNER_M_O" localSheetId="3">'Income &amp; Expenses'!#REF!</definedName>
    <definedName name="OWNER_M_O" localSheetId="4">'Income &amp; Expenses'!#REF!</definedName>
    <definedName name="OWNER_M_O">'Income &amp; Expenses'!#REF!</definedName>
    <definedName name="OWNERS">'Summary Page'!$C$6</definedName>
    <definedName name="page1" localSheetId="3">#REF!</definedName>
    <definedName name="page1" localSheetId="4">#REF!</definedName>
    <definedName name="page1">#REF!</definedName>
    <definedName name="page2" localSheetId="3">#REF!</definedName>
    <definedName name="page2" localSheetId="4">#REF!</definedName>
    <definedName name="page2">#REF!</definedName>
    <definedName name="PRINCIPALS" localSheetId="3">'Summary Page'!#REF!</definedName>
    <definedName name="PRINCIPALS" localSheetId="4">'Summary Page'!#REF!</definedName>
    <definedName name="PRINCIPALS">'Summary Page'!#REF!</definedName>
    <definedName name="_xlnm.Print_Area" localSheetId="2">'Income &amp; Expenses'!$A$1:$F$48</definedName>
    <definedName name="_xlnm.Print_Area" localSheetId="1">'Rent Roll'!$A$1:$M$218</definedName>
    <definedName name="_xlnm.Print_Area" localSheetId="6">'Servicing Fee Calculation'!$A$1:$J$14</definedName>
    <definedName name="_xlnm.Print_Area" localSheetId="5">'Sources &amp; Uses'!$A$1:$F$53</definedName>
    <definedName name="_xlnm.Print_Area" localSheetId="0">'Summary Page'!$A$1:$D$56,'Summary Page'!$G$23:$I$51</definedName>
    <definedName name="_xlnm.Print_Area" localSheetId="3">'Tenant Carry - Regulated'!$A$1:$Q$226</definedName>
    <definedName name="_xlnm.Print_Area" localSheetId="4">'Tenant Carry - Unregulated'!$A$1:$Q$226</definedName>
    <definedName name="PROF_FEES">'Sources &amp; Uses'!$F$26</definedName>
    <definedName name="rate" localSheetId="3">'Summary Page'!#REF!</definedName>
    <definedName name="rate" localSheetId="4">'Summary Page'!#REF!</definedName>
    <definedName name="rate">'Summary Page'!#REF!</definedName>
    <definedName name="RENTRMS" localSheetId="3">'Summary Page'!#REF!</definedName>
    <definedName name="RENTRMS" localSheetId="4">'Summary Page'!#REF!</definedName>
    <definedName name="RENTRMS">'Summary Page'!#REF!</definedName>
    <definedName name="RES_INC">'Summary Page'!$C$16</definedName>
    <definedName name="RES_VAC_RATE" localSheetId="3">'Summary Page'!#REF!</definedName>
    <definedName name="RES_VAC_RATE" localSheetId="4">'Summary Page'!#REF!</definedName>
    <definedName name="RES_VAC_RATE">'Summary Page'!#REF!</definedName>
    <definedName name="sales" localSheetId="3">#REF!</definedName>
    <definedName name="sales" localSheetId="4">#REF!</definedName>
    <definedName name="sales">#REF!</definedName>
    <definedName name="SONYMA_CVG" localSheetId="3">#REF!</definedName>
    <definedName name="SONYMA_CVG" localSheetId="4">#REF!</definedName>
    <definedName name="SONYMA_CVG">#REF!</definedName>
    <definedName name="SOURCE1" localSheetId="3">'Summary Page'!#REF!</definedName>
    <definedName name="SOURCE1" localSheetId="4">'Summary Page'!#REF!</definedName>
    <definedName name="SOURCE1">'Summary Page'!#REF!</definedName>
    <definedName name="SOURCE2" localSheetId="3">'Summary Page'!#REF!</definedName>
    <definedName name="SOURCE2" localSheetId="4">'Summary Page'!#REF!</definedName>
    <definedName name="SOURCE2">'Summary Page'!#REF!</definedName>
    <definedName name="SOURCE2_BASEK" localSheetId="3">'Summary Page'!#REF!</definedName>
    <definedName name="SOURCE2_BASEK" localSheetId="4">'Summary Page'!#REF!</definedName>
    <definedName name="SOURCE2_BASEK">'Summary Page'!#REF!</definedName>
    <definedName name="SOURCE2_CVG" localSheetId="3">'Summary Page'!#REF!</definedName>
    <definedName name="SOURCE2_CVG" localSheetId="4">'Summary Page'!#REF!</definedName>
    <definedName name="SOURCE2_CVG">'Summary Page'!#REF!</definedName>
    <definedName name="SOURCE2_LOAN" localSheetId="3">'Summary Page'!#REF!</definedName>
    <definedName name="SOURCE2_LOAN" localSheetId="4">'Summary Page'!#REF!</definedName>
    <definedName name="SOURCE2_LOAN">'Summary Page'!#REF!</definedName>
    <definedName name="SOURCE2_PMT" localSheetId="3">'Summary Page'!#REF!</definedName>
    <definedName name="SOURCE2_PMT" localSheetId="4">'Summary Page'!#REF!</definedName>
    <definedName name="SOURCE2_PMT">'Summary Page'!#REF!</definedName>
    <definedName name="SOURCE2_RATE" localSheetId="3">'Summary Page'!#REF!</definedName>
    <definedName name="SOURCE2_RATE" localSheetId="4">'Summary Page'!#REF!</definedName>
    <definedName name="SOURCE2_RATE">'Summary Page'!#REF!</definedName>
    <definedName name="SOURCE2_SHARE" localSheetId="3">'Summary Page'!#REF!</definedName>
    <definedName name="SOURCE2_SHARE" localSheetId="4">'Summary Page'!#REF!</definedName>
    <definedName name="SOURCE2_SHARE">'Summary Page'!#REF!</definedName>
    <definedName name="SOURCE2_TERM" localSheetId="3">'Summary Page'!#REF!</definedName>
    <definedName name="SOURCE2_TERM" localSheetId="4">'Summary Page'!#REF!</definedName>
    <definedName name="SOURCE2_TERM">'Summary Page'!#REF!</definedName>
    <definedName name="SOURCE2_TOTK" localSheetId="3">'Summary Page'!#REF!</definedName>
    <definedName name="SOURCE2_TOTK" localSheetId="4">'Summary Page'!#REF!</definedName>
    <definedName name="SOURCE2_TOTK">'Summary Page'!#REF!</definedName>
    <definedName name="SOURCE3_LOAN">'[1]Basic Data Page'!$C$37</definedName>
    <definedName name="STORIES">'Summary Page'!$C$12</definedName>
    <definedName name="TAX_1" localSheetId="3">'Income &amp; Expenses'!#REF!</definedName>
    <definedName name="TAX_1" localSheetId="4">'Income &amp; Expenses'!#REF!</definedName>
    <definedName name="TAX_1">'Income &amp; Expenses'!#REF!</definedName>
    <definedName name="taxrate" localSheetId="3">#REF!</definedName>
    <definedName name="taxrate" localSheetId="4">#REF!</definedName>
    <definedName name="taxrate">#REF!</definedName>
    <definedName name="tdc" localSheetId="3">'Sources &amp; Uses'!#REF!</definedName>
    <definedName name="tdc" localSheetId="4">'Sources &amp; Uses'!#REF!</definedName>
    <definedName name="tdc">'Sources &amp; Uses'!#REF!</definedName>
    <definedName name="TOT_BORROW_EQU" localSheetId="3">'Sources &amp; Uses'!#REF!</definedName>
    <definedName name="TOT_BORROW_EQU" localSheetId="4">'Sources &amp; Uses'!#REF!</definedName>
    <definedName name="TOT_BORROW_EQU">'Sources &amp; Uses'!#REF!</definedName>
    <definedName name="TOT_DEV_COST" localSheetId="3">'Sources &amp; Uses'!#REF!</definedName>
    <definedName name="TOT_DEV_COST" localSheetId="4">'Sources &amp; Uses'!#REF!</definedName>
    <definedName name="TOT_DEV_COST">'Sources &amp; Uses'!#REF!</definedName>
    <definedName name="TOT_ENI">'Summary Page'!$C$32</definedName>
    <definedName name="TOT_EQUITY" localSheetId="3">'Sources &amp; Uses'!#REF!</definedName>
    <definedName name="TOT_EQUITY" localSheetId="4">'Sources &amp; Uses'!#REF!</definedName>
    <definedName name="TOT_EQUITY">'Sources &amp; Uses'!#REF!</definedName>
    <definedName name="TOT_RATE" localSheetId="3">'Summary Page'!#REF!</definedName>
    <definedName name="TOT_RATE" localSheetId="4">'Summary Page'!#REF!</definedName>
    <definedName name="TOT_RATE">'Summary Page'!#REF!</definedName>
    <definedName name="TOTAL_M_O">'Summary Page'!$C$33</definedName>
    <definedName name="TOTCVG" localSheetId="3">'Summary Page'!#REF!</definedName>
    <definedName name="TOTCVG" localSheetId="4">'Summary Page'!#REF!</definedName>
    <definedName name="TOTCVG">'Summary Page'!#REF!</definedName>
    <definedName name="TOTLOAN" localSheetId="3">'Summary Page'!#REF!</definedName>
    <definedName name="TOTLOAN" localSheetId="4">'Summary Page'!#REF!</definedName>
    <definedName name="TOTLOAN">'Summary Page'!#REF!</definedName>
    <definedName name="TOTPMT" localSheetId="3">'Summary Page'!#REF!</definedName>
    <definedName name="TOTPMT" localSheetId="4">'Summary Page'!#REF!</definedName>
    <definedName name="TOTPMT">'Summary Page'!#REF!</definedName>
    <definedName name="TOTRMS">'Summary Page'!$C$13</definedName>
    <definedName name="UNITS">'Summary Page'!$C$11</definedName>
    <definedName name="zip" localSheetId="3">'Summary Page'!#REF!</definedName>
    <definedName name="zip" localSheetId="4">'Summary Page'!#REF!</definedName>
    <definedName name="zip">'Summary Page'!#REF!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I29" i="1" s="1"/>
  <c r="I30" i="1" l="1"/>
  <c r="I21" i="1"/>
  <c r="J20" i="9"/>
  <c r="D209" i="14" l="1"/>
  <c r="C13" i="1" s="1"/>
  <c r="H21" i="1" l="1"/>
  <c r="F209" i="17" l="1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K195" i="17" s="1"/>
  <c r="F194" i="17"/>
  <c r="F193" i="17"/>
  <c r="F192" i="17"/>
  <c r="F191" i="17"/>
  <c r="F190" i="17"/>
  <c r="F189" i="17"/>
  <c r="F188" i="17"/>
  <c r="F187" i="17"/>
  <c r="K187" i="17" s="1"/>
  <c r="F186" i="17"/>
  <c r="F185" i="17"/>
  <c r="F184" i="17"/>
  <c r="F183" i="17"/>
  <c r="F182" i="17"/>
  <c r="F181" i="17"/>
  <c r="F180" i="17"/>
  <c r="F179" i="17"/>
  <c r="K179" i="17" s="1"/>
  <c r="F178" i="17"/>
  <c r="F177" i="17"/>
  <c r="F176" i="17"/>
  <c r="F175" i="17"/>
  <c r="F174" i="17"/>
  <c r="F173" i="17"/>
  <c r="F172" i="17"/>
  <c r="F171" i="17"/>
  <c r="K171" i="17" s="1"/>
  <c r="F170" i="17"/>
  <c r="F169" i="17"/>
  <c r="F168" i="17"/>
  <c r="F167" i="17"/>
  <c r="F166" i="17"/>
  <c r="F165" i="17"/>
  <c r="F164" i="17"/>
  <c r="F163" i="17"/>
  <c r="K163" i="17" s="1"/>
  <c r="F162" i="17"/>
  <c r="F161" i="17"/>
  <c r="F160" i="17"/>
  <c r="F159" i="17"/>
  <c r="F158" i="17"/>
  <c r="F157" i="17"/>
  <c r="F156" i="17"/>
  <c r="F155" i="17"/>
  <c r="K155" i="17" s="1"/>
  <c r="F154" i="17"/>
  <c r="F153" i="17"/>
  <c r="F152" i="17"/>
  <c r="F151" i="17"/>
  <c r="F150" i="17"/>
  <c r="F149" i="17"/>
  <c r="F148" i="17"/>
  <c r="F147" i="17"/>
  <c r="K147" i="17" s="1"/>
  <c r="F146" i="17"/>
  <c r="F145" i="17"/>
  <c r="F144" i="17"/>
  <c r="F143" i="17"/>
  <c r="F142" i="17"/>
  <c r="F141" i="17"/>
  <c r="F140" i="17"/>
  <c r="F139" i="17"/>
  <c r="K139" i="17" s="1"/>
  <c r="F138" i="17"/>
  <c r="F137" i="17"/>
  <c r="F136" i="17"/>
  <c r="F135" i="17"/>
  <c r="F134" i="17"/>
  <c r="F133" i="17"/>
  <c r="F132" i="17"/>
  <c r="F131" i="17"/>
  <c r="K131" i="17" s="1"/>
  <c r="F130" i="17"/>
  <c r="F129" i="17"/>
  <c r="F128" i="17"/>
  <c r="F127" i="17"/>
  <c r="F126" i="17"/>
  <c r="F125" i="17"/>
  <c r="F124" i="17"/>
  <c r="F123" i="17"/>
  <c r="K123" i="17" s="1"/>
  <c r="F122" i="17"/>
  <c r="F121" i="17"/>
  <c r="F120" i="17"/>
  <c r="F119" i="17"/>
  <c r="F118" i="17"/>
  <c r="F117" i="17"/>
  <c r="F116" i="17"/>
  <c r="F115" i="17"/>
  <c r="K115" i="17" s="1"/>
  <c r="F114" i="17"/>
  <c r="F113" i="17"/>
  <c r="F112" i="17"/>
  <c r="F111" i="17"/>
  <c r="F110" i="17"/>
  <c r="F109" i="17"/>
  <c r="F108" i="17"/>
  <c r="F107" i="17"/>
  <c r="K107" i="17" s="1"/>
  <c r="F106" i="17"/>
  <c r="F105" i="17"/>
  <c r="F104" i="17"/>
  <c r="F103" i="17"/>
  <c r="F102" i="17"/>
  <c r="F101" i="17"/>
  <c r="F100" i="17"/>
  <c r="F99" i="17"/>
  <c r="K99" i="17" s="1"/>
  <c r="F98" i="17"/>
  <c r="F97" i="17"/>
  <c r="F96" i="17"/>
  <c r="F95" i="17"/>
  <c r="F94" i="17"/>
  <c r="F93" i="17"/>
  <c r="F92" i="17"/>
  <c r="F91" i="17"/>
  <c r="K91" i="17" s="1"/>
  <c r="F90" i="17"/>
  <c r="F89" i="17"/>
  <c r="F88" i="17"/>
  <c r="F87" i="17"/>
  <c r="F86" i="17"/>
  <c r="F85" i="17"/>
  <c r="F84" i="17"/>
  <c r="F83" i="17"/>
  <c r="K83" i="17" s="1"/>
  <c r="F82" i="17"/>
  <c r="F81" i="17"/>
  <c r="F80" i="17"/>
  <c r="F79" i="17"/>
  <c r="F78" i="17"/>
  <c r="F77" i="17"/>
  <c r="F76" i="17"/>
  <c r="F75" i="17"/>
  <c r="K75" i="17" s="1"/>
  <c r="F74" i="17"/>
  <c r="F73" i="17"/>
  <c r="F72" i="17"/>
  <c r="F71" i="17"/>
  <c r="F70" i="17"/>
  <c r="F69" i="17"/>
  <c r="F68" i="17"/>
  <c r="F67" i="17"/>
  <c r="K67" i="17" s="1"/>
  <c r="F66" i="17"/>
  <c r="F65" i="17"/>
  <c r="F64" i="17"/>
  <c r="F63" i="17"/>
  <c r="F62" i="17"/>
  <c r="F61" i="17"/>
  <c r="F60" i="17"/>
  <c r="F59" i="17"/>
  <c r="K59" i="17" s="1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K43" i="17" s="1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K27" i="17" s="1"/>
  <c r="F26" i="17"/>
  <c r="F25" i="17"/>
  <c r="F24" i="17"/>
  <c r="F23" i="17"/>
  <c r="F22" i="17"/>
  <c r="F21" i="17"/>
  <c r="F20" i="17"/>
  <c r="K20" i="17" s="1"/>
  <c r="F19" i="17"/>
  <c r="K19" i="17" s="1"/>
  <c r="F18" i="17"/>
  <c r="F17" i="17"/>
  <c r="F16" i="17"/>
  <c r="F15" i="17"/>
  <c r="F14" i="17"/>
  <c r="F13" i="17"/>
  <c r="F12" i="17"/>
  <c r="F11" i="17"/>
  <c r="K11" i="17"/>
  <c r="K63" i="17"/>
  <c r="K71" i="17"/>
  <c r="K95" i="17"/>
  <c r="D11" i="17"/>
  <c r="D12" i="17"/>
  <c r="D13" i="17"/>
  <c r="D14" i="17"/>
  <c r="D15" i="17"/>
  <c r="D16" i="17"/>
  <c r="K16" i="17" s="1"/>
  <c r="D17" i="17"/>
  <c r="D18" i="17"/>
  <c r="D19" i="17"/>
  <c r="D20" i="17"/>
  <c r="D21" i="17"/>
  <c r="D22" i="17"/>
  <c r="D23" i="17"/>
  <c r="D24" i="17"/>
  <c r="D25" i="17"/>
  <c r="K25" i="17" s="1"/>
  <c r="D26" i="17"/>
  <c r="D27" i="17"/>
  <c r="D28" i="17"/>
  <c r="D29" i="17"/>
  <c r="K29" i="17" s="1"/>
  <c r="D30" i="17"/>
  <c r="D31" i="17"/>
  <c r="D32" i="17"/>
  <c r="D33" i="17"/>
  <c r="K33" i="17" s="1"/>
  <c r="D34" i="17"/>
  <c r="D35" i="17"/>
  <c r="D36" i="17"/>
  <c r="K36" i="17" s="1"/>
  <c r="D37" i="17"/>
  <c r="K37" i="17" s="1"/>
  <c r="D38" i="17"/>
  <c r="D39" i="17"/>
  <c r="D40" i="17"/>
  <c r="D41" i="17"/>
  <c r="D42" i="17"/>
  <c r="D43" i="17"/>
  <c r="D44" i="17"/>
  <c r="D45" i="17"/>
  <c r="K45" i="17" s="1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K60" i="17" s="1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K93" i="17" s="1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K108" i="17" s="1"/>
  <c r="D109" i="17"/>
  <c r="K109" i="17" s="1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K125" i="17" s="1"/>
  <c r="D126" i="17"/>
  <c r="D127" i="17"/>
  <c r="K127" i="17" s="1"/>
  <c r="D128" i="17"/>
  <c r="D129" i="17"/>
  <c r="D130" i="17"/>
  <c r="D131" i="17"/>
  <c r="D132" i="17"/>
  <c r="D133" i="17"/>
  <c r="K133" i="17" s="1"/>
  <c r="D134" i="17"/>
  <c r="D135" i="17"/>
  <c r="D136" i="17"/>
  <c r="D137" i="17"/>
  <c r="D138" i="17"/>
  <c r="D139" i="17"/>
  <c r="D140" i="17"/>
  <c r="K140" i="17" s="1"/>
  <c r="D141" i="17"/>
  <c r="D142" i="17"/>
  <c r="D143" i="17"/>
  <c r="D144" i="17"/>
  <c r="D145" i="17"/>
  <c r="D146" i="17"/>
  <c r="D147" i="17"/>
  <c r="D148" i="17"/>
  <c r="K148" i="17" s="1"/>
  <c r="D149" i="17"/>
  <c r="K149" i="17" s="1"/>
  <c r="D150" i="17"/>
  <c r="D151" i="17"/>
  <c r="D152" i="17"/>
  <c r="D153" i="17"/>
  <c r="D154" i="17"/>
  <c r="D155" i="17"/>
  <c r="D156" i="17"/>
  <c r="D157" i="17"/>
  <c r="D158" i="17"/>
  <c r="D159" i="17"/>
  <c r="K159" i="17" s="1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K175" i="17" s="1"/>
  <c r="D176" i="17"/>
  <c r="D177" i="17"/>
  <c r="D178" i="17"/>
  <c r="D179" i="17"/>
  <c r="D180" i="17"/>
  <c r="D181" i="17"/>
  <c r="D182" i="17"/>
  <c r="D183" i="17"/>
  <c r="K183" i="17" s="1"/>
  <c r="D184" i="17"/>
  <c r="D185" i="17"/>
  <c r="D186" i="17"/>
  <c r="D187" i="17"/>
  <c r="D188" i="17"/>
  <c r="K188" i="17" s="1"/>
  <c r="D189" i="17"/>
  <c r="D190" i="17"/>
  <c r="D191" i="17"/>
  <c r="K191" i="17" s="1"/>
  <c r="D192" i="17"/>
  <c r="D193" i="17"/>
  <c r="D194" i="17"/>
  <c r="D195" i="17"/>
  <c r="D196" i="17"/>
  <c r="D197" i="17"/>
  <c r="K197" i="17" s="1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J11" i="17"/>
  <c r="J12" i="17"/>
  <c r="J13" i="17"/>
  <c r="J14" i="17"/>
  <c r="K14" i="17"/>
  <c r="J15" i="17"/>
  <c r="J16" i="17"/>
  <c r="J17" i="17"/>
  <c r="K17" i="17"/>
  <c r="J18" i="17"/>
  <c r="J19" i="17"/>
  <c r="J20" i="17"/>
  <c r="J21" i="17"/>
  <c r="J22" i="17"/>
  <c r="K22" i="17"/>
  <c r="J23" i="17"/>
  <c r="J24" i="17"/>
  <c r="K24" i="17"/>
  <c r="J25" i="17"/>
  <c r="J26" i="17"/>
  <c r="J27" i="17"/>
  <c r="J28" i="17"/>
  <c r="J29" i="17"/>
  <c r="J30" i="17"/>
  <c r="K30" i="17"/>
  <c r="J31" i="17"/>
  <c r="J32" i="17"/>
  <c r="K32" i="17"/>
  <c r="J33" i="17"/>
  <c r="J34" i="17"/>
  <c r="J35" i="17"/>
  <c r="J36" i="17"/>
  <c r="J37" i="17"/>
  <c r="J38" i="17"/>
  <c r="K38" i="17"/>
  <c r="J39" i="17"/>
  <c r="J40" i="17"/>
  <c r="K40" i="17"/>
  <c r="J41" i="17"/>
  <c r="K41" i="17"/>
  <c r="J42" i="17"/>
  <c r="J43" i="17"/>
  <c r="J44" i="17"/>
  <c r="J45" i="17"/>
  <c r="J46" i="17"/>
  <c r="K46" i="17"/>
  <c r="J47" i="17"/>
  <c r="J48" i="17"/>
  <c r="K48" i="17"/>
  <c r="J49" i="17"/>
  <c r="K49" i="17"/>
  <c r="J50" i="17"/>
  <c r="J51" i="17"/>
  <c r="J52" i="17"/>
  <c r="J53" i="17"/>
  <c r="K53" i="17"/>
  <c r="J54" i="17"/>
  <c r="K54" i="17"/>
  <c r="J55" i="17"/>
  <c r="J56" i="17"/>
  <c r="K56" i="17"/>
  <c r="J57" i="17"/>
  <c r="K57" i="17"/>
  <c r="J58" i="17"/>
  <c r="J59" i="17"/>
  <c r="J60" i="17"/>
  <c r="J61" i="17"/>
  <c r="J62" i="17"/>
  <c r="K62" i="17"/>
  <c r="J63" i="17"/>
  <c r="J64" i="17"/>
  <c r="K64" i="17"/>
  <c r="J65" i="17"/>
  <c r="K65" i="17"/>
  <c r="J66" i="17"/>
  <c r="J67" i="17"/>
  <c r="J68" i="17"/>
  <c r="J69" i="17"/>
  <c r="K69" i="17"/>
  <c r="J70" i="17"/>
  <c r="K70" i="17"/>
  <c r="J71" i="17"/>
  <c r="J72" i="17"/>
  <c r="K72" i="17"/>
  <c r="J73" i="17"/>
  <c r="K73" i="17"/>
  <c r="J74" i="17"/>
  <c r="J75" i="17"/>
  <c r="J76" i="17"/>
  <c r="J77" i="17"/>
  <c r="J78" i="17"/>
  <c r="K78" i="17"/>
  <c r="J79" i="17"/>
  <c r="K79" i="17"/>
  <c r="J80" i="17"/>
  <c r="K80" i="17"/>
  <c r="J81" i="17"/>
  <c r="K81" i="17"/>
  <c r="J82" i="17"/>
  <c r="J83" i="17"/>
  <c r="J84" i="17"/>
  <c r="J85" i="17"/>
  <c r="K85" i="17"/>
  <c r="J86" i="17"/>
  <c r="K86" i="17"/>
  <c r="J87" i="17"/>
  <c r="K87" i="17"/>
  <c r="J88" i="17"/>
  <c r="K88" i="17"/>
  <c r="J89" i="17"/>
  <c r="K89" i="17"/>
  <c r="J90" i="17"/>
  <c r="J91" i="17"/>
  <c r="J92" i="17"/>
  <c r="J93" i="17"/>
  <c r="J94" i="17"/>
  <c r="K94" i="17"/>
  <c r="J95" i="17"/>
  <c r="J96" i="17"/>
  <c r="K96" i="17"/>
  <c r="J97" i="17"/>
  <c r="K97" i="17"/>
  <c r="J98" i="17"/>
  <c r="J99" i="17"/>
  <c r="J100" i="17"/>
  <c r="K100" i="17"/>
  <c r="J101" i="17"/>
  <c r="J102" i="17"/>
  <c r="K102" i="17"/>
  <c r="J103" i="17"/>
  <c r="K103" i="17"/>
  <c r="J104" i="17"/>
  <c r="K104" i="17"/>
  <c r="J105" i="17"/>
  <c r="K105" i="17"/>
  <c r="J106" i="17"/>
  <c r="J107" i="17"/>
  <c r="J108" i="17"/>
  <c r="J109" i="17"/>
  <c r="J110" i="17"/>
  <c r="K110" i="17"/>
  <c r="J111" i="17"/>
  <c r="J112" i="17"/>
  <c r="K112" i="17"/>
  <c r="J113" i="17"/>
  <c r="K113" i="17"/>
  <c r="J114" i="17"/>
  <c r="J115" i="17"/>
  <c r="J116" i="17"/>
  <c r="J117" i="17"/>
  <c r="J118" i="17"/>
  <c r="K118" i="17"/>
  <c r="J119" i="17"/>
  <c r="J120" i="17"/>
  <c r="K120" i="17"/>
  <c r="J121" i="17"/>
  <c r="K121" i="17"/>
  <c r="J122" i="17"/>
  <c r="J123" i="17"/>
  <c r="J124" i="17"/>
  <c r="J125" i="17"/>
  <c r="J126" i="17"/>
  <c r="K126" i="17"/>
  <c r="J127" i="17"/>
  <c r="J128" i="17"/>
  <c r="K128" i="17"/>
  <c r="J129" i="17"/>
  <c r="K129" i="17"/>
  <c r="J130" i="17"/>
  <c r="J131" i="17"/>
  <c r="J132" i="17"/>
  <c r="J133" i="17"/>
  <c r="J134" i="17"/>
  <c r="K134" i="17"/>
  <c r="J135" i="17"/>
  <c r="J136" i="17"/>
  <c r="K136" i="17"/>
  <c r="J137" i="17"/>
  <c r="K137" i="17"/>
  <c r="J138" i="17"/>
  <c r="J139" i="17"/>
  <c r="J140" i="17"/>
  <c r="J141" i="17"/>
  <c r="J142" i="17"/>
  <c r="K142" i="17"/>
  <c r="J143" i="17"/>
  <c r="K143" i="17"/>
  <c r="J144" i="17"/>
  <c r="K144" i="17"/>
  <c r="J145" i="17"/>
  <c r="K145" i="17"/>
  <c r="J146" i="17"/>
  <c r="J147" i="17"/>
  <c r="J148" i="17"/>
  <c r="J149" i="17"/>
  <c r="J150" i="17"/>
  <c r="K150" i="17"/>
  <c r="J151" i="17"/>
  <c r="J152" i="17"/>
  <c r="K152" i="17"/>
  <c r="J153" i="17"/>
  <c r="K153" i="17"/>
  <c r="J154" i="17"/>
  <c r="J155" i="17"/>
  <c r="J156" i="17"/>
  <c r="J157" i="17"/>
  <c r="K157" i="17"/>
  <c r="J158" i="17"/>
  <c r="K158" i="17"/>
  <c r="J159" i="17"/>
  <c r="J160" i="17"/>
  <c r="K160" i="17"/>
  <c r="J161" i="17"/>
  <c r="K161" i="17"/>
  <c r="J162" i="17"/>
  <c r="J163" i="17"/>
  <c r="J164" i="17"/>
  <c r="J165" i="17"/>
  <c r="J166" i="17"/>
  <c r="K166" i="17"/>
  <c r="J167" i="17"/>
  <c r="K167" i="17"/>
  <c r="J168" i="17"/>
  <c r="K168" i="17"/>
  <c r="J169" i="17"/>
  <c r="K169" i="17"/>
  <c r="J170" i="17"/>
  <c r="J171" i="17"/>
  <c r="J172" i="17"/>
  <c r="J173" i="17"/>
  <c r="K173" i="17"/>
  <c r="J174" i="17"/>
  <c r="K174" i="17"/>
  <c r="J175" i="17"/>
  <c r="J176" i="17"/>
  <c r="K176" i="17"/>
  <c r="J177" i="17"/>
  <c r="K177" i="17"/>
  <c r="J178" i="17"/>
  <c r="J179" i="17"/>
  <c r="J180" i="17"/>
  <c r="J181" i="17"/>
  <c r="J182" i="17"/>
  <c r="K182" i="17"/>
  <c r="J183" i="17"/>
  <c r="J184" i="17"/>
  <c r="K184" i="17"/>
  <c r="J185" i="17"/>
  <c r="K185" i="17"/>
  <c r="J186" i="17"/>
  <c r="J187" i="17"/>
  <c r="J188" i="17"/>
  <c r="J189" i="17"/>
  <c r="J190" i="17"/>
  <c r="K190" i="17"/>
  <c r="J191" i="17"/>
  <c r="J192" i="17"/>
  <c r="K192" i="17"/>
  <c r="J193" i="17"/>
  <c r="K193" i="17"/>
  <c r="J194" i="17"/>
  <c r="J195" i="17"/>
  <c r="J196" i="17"/>
  <c r="J197" i="17"/>
  <c r="J198" i="17"/>
  <c r="K198" i="17"/>
  <c r="J199" i="17"/>
  <c r="J200" i="17"/>
  <c r="K200" i="17"/>
  <c r="J201" i="17"/>
  <c r="K201" i="17"/>
  <c r="J202" i="17"/>
  <c r="J203" i="17"/>
  <c r="J204" i="17"/>
  <c r="J205" i="17"/>
  <c r="J206" i="17"/>
  <c r="K206" i="17"/>
  <c r="J207" i="17"/>
  <c r="K207" i="17"/>
  <c r="J208" i="17"/>
  <c r="K208" i="17"/>
  <c r="J209" i="17"/>
  <c r="K209" i="17"/>
  <c r="K13" i="17" l="1"/>
  <c r="K203" i="17"/>
  <c r="K51" i="17"/>
  <c r="K35" i="17"/>
  <c r="K21" i="17"/>
  <c r="K61" i="17"/>
  <c r="K77" i="17"/>
  <c r="K101" i="17"/>
  <c r="K117" i="17"/>
  <c r="K141" i="17"/>
  <c r="K165" i="17"/>
  <c r="K181" i="17"/>
  <c r="K189" i="17"/>
  <c r="K205" i="17"/>
  <c r="K12" i="17"/>
  <c r="K44" i="17"/>
  <c r="K68" i="17"/>
  <c r="K84" i="17"/>
  <c r="K116" i="17"/>
  <c r="K132" i="17"/>
  <c r="K164" i="17"/>
  <c r="K196" i="17"/>
  <c r="K180" i="17"/>
  <c r="K111" i="17"/>
  <c r="K119" i="17"/>
  <c r="K135" i="17"/>
  <c r="K151" i="17"/>
  <c r="K199" i="17"/>
  <c r="K28" i="17"/>
  <c r="K52" i="17"/>
  <c r="K76" i="17"/>
  <c r="K92" i="17"/>
  <c r="K124" i="17"/>
  <c r="K156" i="17"/>
  <c r="K172" i="17"/>
  <c r="K204" i="17"/>
  <c r="K202" i="17"/>
  <c r="K186" i="17"/>
  <c r="K170" i="17"/>
  <c r="K162" i="17"/>
  <c r="K154" i="17"/>
  <c r="K146" i="17"/>
  <c r="K130" i="17"/>
  <c r="K122" i="17"/>
  <c r="K114" i="17"/>
  <c r="K106" i="17"/>
  <c r="K98" i="17"/>
  <c r="K90" i="17"/>
  <c r="K82" i="17"/>
  <c r="K74" i="17"/>
  <c r="K66" i="17"/>
  <c r="K58" i="17"/>
  <c r="K50" i="17"/>
  <c r="K42" i="17"/>
  <c r="K34" i="17"/>
  <c r="K26" i="17"/>
  <c r="K18" i="17"/>
  <c r="K194" i="17"/>
  <c r="K178" i="17"/>
  <c r="K138" i="17"/>
  <c r="K55" i="17"/>
  <c r="K47" i="17"/>
  <c r="K39" i="17"/>
  <c r="K31" i="17"/>
  <c r="K23" i="17"/>
  <c r="K15" i="17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D11" i="15"/>
  <c r="D12" i="15"/>
  <c r="D13" i="15"/>
  <c r="D14" i="15"/>
  <c r="D15" i="15"/>
  <c r="D16" i="15"/>
  <c r="D17" i="15"/>
  <c r="K17" i="15" s="1"/>
  <c r="D18" i="15"/>
  <c r="D19" i="15"/>
  <c r="K19" i="15" s="1"/>
  <c r="D20" i="15"/>
  <c r="D21" i="15"/>
  <c r="D22" i="15"/>
  <c r="D23" i="15"/>
  <c r="D24" i="15"/>
  <c r="D25" i="15"/>
  <c r="K25" i="15" s="1"/>
  <c r="D26" i="15"/>
  <c r="D27" i="15"/>
  <c r="K27" i="15" s="1"/>
  <c r="D28" i="15"/>
  <c r="D29" i="15"/>
  <c r="D30" i="15"/>
  <c r="D31" i="15"/>
  <c r="D32" i="15"/>
  <c r="D33" i="15"/>
  <c r="K33" i="15" s="1"/>
  <c r="D34" i="15"/>
  <c r="D35" i="15"/>
  <c r="K35" i="15" s="1"/>
  <c r="D36" i="15"/>
  <c r="D37" i="15"/>
  <c r="D38" i="15"/>
  <c r="D39" i="15"/>
  <c r="D40" i="15"/>
  <c r="D41" i="15"/>
  <c r="K41" i="15" s="1"/>
  <c r="D42" i="15"/>
  <c r="D43" i="15"/>
  <c r="K43" i="15" s="1"/>
  <c r="D44" i="15"/>
  <c r="D45" i="15"/>
  <c r="D46" i="15"/>
  <c r="D47" i="15"/>
  <c r="D48" i="15"/>
  <c r="D49" i="15"/>
  <c r="K49" i="15" s="1"/>
  <c r="D50" i="15"/>
  <c r="D51" i="15"/>
  <c r="K51" i="15" s="1"/>
  <c r="D52" i="15"/>
  <c r="D53" i="15"/>
  <c r="D54" i="15"/>
  <c r="D55" i="15"/>
  <c r="D56" i="15"/>
  <c r="D57" i="15"/>
  <c r="K57" i="15" s="1"/>
  <c r="D58" i="15"/>
  <c r="D59" i="15"/>
  <c r="K59" i="15" s="1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K126" i="15" s="1"/>
  <c r="D127" i="15"/>
  <c r="D128" i="15"/>
  <c r="D129" i="15"/>
  <c r="D130" i="15"/>
  <c r="D131" i="15"/>
  <c r="D132" i="15"/>
  <c r="D133" i="15"/>
  <c r="D134" i="15"/>
  <c r="K134" i="15" s="1"/>
  <c r="D135" i="15"/>
  <c r="D136" i="15"/>
  <c r="D137" i="15"/>
  <c r="D138" i="15"/>
  <c r="D139" i="15"/>
  <c r="D140" i="15"/>
  <c r="D141" i="15"/>
  <c r="D142" i="15"/>
  <c r="K142" i="15" s="1"/>
  <c r="D143" i="15"/>
  <c r="D144" i="15"/>
  <c r="D145" i="15"/>
  <c r="D146" i="15"/>
  <c r="D147" i="15"/>
  <c r="D148" i="15"/>
  <c r="D149" i="15"/>
  <c r="D150" i="15"/>
  <c r="K150" i="15" s="1"/>
  <c r="D151" i="15"/>
  <c r="D152" i="15"/>
  <c r="D153" i="15"/>
  <c r="D154" i="15"/>
  <c r="D155" i="15"/>
  <c r="D156" i="15"/>
  <c r="D157" i="15"/>
  <c r="D158" i="15"/>
  <c r="K158" i="15" s="1"/>
  <c r="D159" i="15"/>
  <c r="D160" i="15"/>
  <c r="D161" i="15"/>
  <c r="D162" i="15"/>
  <c r="D163" i="15"/>
  <c r="D164" i="15"/>
  <c r="D165" i="15"/>
  <c r="D166" i="15"/>
  <c r="K166" i="15" s="1"/>
  <c r="D167" i="15"/>
  <c r="D168" i="15"/>
  <c r="D169" i="15"/>
  <c r="D170" i="15"/>
  <c r="D171" i="15"/>
  <c r="D172" i="15"/>
  <c r="D173" i="15"/>
  <c r="D174" i="15"/>
  <c r="K174" i="15" s="1"/>
  <c r="D175" i="15"/>
  <c r="D176" i="15"/>
  <c r="D177" i="15"/>
  <c r="D178" i="15"/>
  <c r="D179" i="15"/>
  <c r="D180" i="15"/>
  <c r="D181" i="15"/>
  <c r="D182" i="15"/>
  <c r="K182" i="15" s="1"/>
  <c r="D183" i="15"/>
  <c r="D184" i="15"/>
  <c r="D185" i="15"/>
  <c r="D186" i="15"/>
  <c r="D187" i="15"/>
  <c r="D188" i="15"/>
  <c r="D189" i="15"/>
  <c r="D190" i="15"/>
  <c r="K190" i="15" s="1"/>
  <c r="D191" i="15"/>
  <c r="D192" i="15"/>
  <c r="D193" i="15"/>
  <c r="D194" i="15"/>
  <c r="D195" i="15"/>
  <c r="D196" i="15"/>
  <c r="D197" i="15"/>
  <c r="D198" i="15"/>
  <c r="K198" i="15" s="1"/>
  <c r="D199" i="15"/>
  <c r="D200" i="15"/>
  <c r="D201" i="15"/>
  <c r="D202" i="15"/>
  <c r="D203" i="15"/>
  <c r="D204" i="15"/>
  <c r="D205" i="15"/>
  <c r="D206" i="15"/>
  <c r="K206" i="15" s="1"/>
  <c r="D207" i="15"/>
  <c r="D208" i="15"/>
  <c r="D209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K201" i="15" l="1"/>
  <c r="K193" i="15"/>
  <c r="K169" i="15"/>
  <c r="K161" i="15"/>
  <c r="K145" i="15"/>
  <c r="K129" i="15"/>
  <c r="K113" i="15"/>
  <c r="K97" i="15"/>
  <c r="K81" i="15"/>
  <c r="K65" i="15"/>
  <c r="K209" i="15"/>
  <c r="K185" i="15"/>
  <c r="K177" i="15"/>
  <c r="K153" i="15"/>
  <c r="K137" i="15"/>
  <c r="K121" i="15"/>
  <c r="K105" i="15"/>
  <c r="K89" i="15"/>
  <c r="K73" i="15"/>
  <c r="K202" i="15"/>
  <c r="K194" i="15"/>
  <c r="K186" i="15"/>
  <c r="K178" i="15"/>
  <c r="K170" i="15"/>
  <c r="K162" i="15"/>
  <c r="K154" i="15"/>
  <c r="K146" i="15"/>
  <c r="K138" i="15"/>
  <c r="K130" i="15"/>
  <c r="K122" i="15"/>
  <c r="K114" i="15"/>
  <c r="K106" i="15"/>
  <c r="K98" i="15"/>
  <c r="K90" i="15"/>
  <c r="K82" i="15"/>
  <c r="K74" i="15"/>
  <c r="K66" i="15"/>
  <c r="K58" i="15"/>
  <c r="K50" i="15"/>
  <c r="K42" i="15"/>
  <c r="K34" i="15"/>
  <c r="K26" i="15"/>
  <c r="K18" i="15"/>
  <c r="K56" i="15"/>
  <c r="K48" i="15"/>
  <c r="K40" i="15"/>
  <c r="K32" i="15"/>
  <c r="K207" i="15"/>
  <c r="K199" i="15"/>
  <c r="K191" i="15"/>
  <c r="K183" i="15"/>
  <c r="K175" i="15"/>
  <c r="K167" i="15"/>
  <c r="K159" i="15"/>
  <c r="K151" i="15"/>
  <c r="K143" i="15"/>
  <c r="K135" i="15"/>
  <c r="K127" i="15"/>
  <c r="K119" i="15"/>
  <c r="K111" i="15"/>
  <c r="K103" i="15"/>
  <c r="K95" i="15"/>
  <c r="K87" i="15"/>
  <c r="K79" i="15"/>
  <c r="K71" i="15"/>
  <c r="K63" i="15"/>
  <c r="K55" i="15"/>
  <c r="K47" i="15"/>
  <c r="K39" i="15"/>
  <c r="K31" i="15"/>
  <c r="K23" i="15"/>
  <c r="K15" i="15"/>
  <c r="K118" i="15"/>
  <c r="K110" i="15"/>
  <c r="K102" i="15"/>
  <c r="K94" i="15"/>
  <c r="K86" i="15"/>
  <c r="K78" i="15"/>
  <c r="K70" i="15"/>
  <c r="K62" i="15"/>
  <c r="K54" i="15"/>
  <c r="K46" i="15"/>
  <c r="K38" i="15"/>
  <c r="K30" i="15"/>
  <c r="K53" i="15"/>
  <c r="K45" i="15"/>
  <c r="K37" i="15"/>
  <c r="K29" i="15"/>
  <c r="K21" i="15"/>
  <c r="K13" i="15"/>
  <c r="K204" i="15"/>
  <c r="K196" i="15"/>
  <c r="K188" i="15"/>
  <c r="K180" i="15"/>
  <c r="K172" i="15"/>
  <c r="K164" i="15"/>
  <c r="K156" i="15"/>
  <c r="K148" i="15"/>
  <c r="K140" i="15"/>
  <c r="K132" i="15"/>
  <c r="K124" i="15"/>
  <c r="K116" i="15"/>
  <c r="K108" i="15"/>
  <c r="K100" i="15"/>
  <c r="K92" i="15"/>
  <c r="K84" i="15"/>
  <c r="K52" i="15"/>
  <c r="K44" i="15"/>
  <c r="K36" i="15"/>
  <c r="K28" i="15"/>
  <c r="K20" i="15"/>
  <c r="K12" i="15"/>
  <c r="K205" i="15"/>
  <c r="K197" i="15"/>
  <c r="K189" i="15"/>
  <c r="K181" i="15"/>
  <c r="K173" i="15"/>
  <c r="K165" i="15"/>
  <c r="K157" i="15"/>
  <c r="K149" i="15"/>
  <c r="K141" i="15"/>
  <c r="K133" i="15"/>
  <c r="K125" i="15"/>
  <c r="K117" i="15"/>
  <c r="K109" i="15"/>
  <c r="K101" i="15"/>
  <c r="K93" i="15"/>
  <c r="K85" i="15"/>
  <c r="K77" i="15"/>
  <c r="K69" i="15"/>
  <c r="K61" i="15"/>
  <c r="K76" i="15"/>
  <c r="K68" i="15"/>
  <c r="K60" i="15"/>
  <c r="K24" i="15"/>
  <c r="K22" i="15"/>
  <c r="K16" i="15"/>
  <c r="K14" i="15"/>
  <c r="K11" i="15"/>
  <c r="K203" i="15"/>
  <c r="K195" i="15"/>
  <c r="K187" i="15"/>
  <c r="K179" i="15"/>
  <c r="K171" i="15"/>
  <c r="K163" i="15"/>
  <c r="K155" i="15"/>
  <c r="K147" i="15"/>
  <c r="K139" i="15"/>
  <c r="K131" i="15"/>
  <c r="K123" i="15"/>
  <c r="K115" i="15"/>
  <c r="K107" i="15"/>
  <c r="K99" i="15"/>
  <c r="K91" i="15"/>
  <c r="K83" i="15"/>
  <c r="K75" i="15"/>
  <c r="K67" i="15"/>
  <c r="K208" i="15"/>
  <c r="K200" i="15"/>
  <c r="K192" i="15"/>
  <c r="K184" i="15"/>
  <c r="K176" i="15"/>
  <c r="K168" i="15"/>
  <c r="K160" i="15"/>
  <c r="K152" i="15"/>
  <c r="K144" i="15"/>
  <c r="K136" i="15"/>
  <c r="K128" i="15"/>
  <c r="K120" i="15"/>
  <c r="K112" i="15"/>
  <c r="K104" i="15"/>
  <c r="K96" i="15"/>
  <c r="K88" i="15"/>
  <c r="K80" i="15"/>
  <c r="K72" i="15"/>
  <c r="K64" i="15"/>
  <c r="B24" i="9"/>
  <c r="J10" i="15" l="1"/>
  <c r="J10" i="17"/>
  <c r="D10" i="15" l="1"/>
  <c r="D10" i="17"/>
  <c r="F224" i="17" l="1"/>
  <c r="H213" i="17"/>
  <c r="D210" i="17"/>
  <c r="H216" i="17"/>
  <c r="F10" i="17"/>
  <c r="K10" i="17" s="1"/>
  <c r="C10" i="17"/>
  <c r="A10" i="17"/>
  <c r="K6" i="17"/>
  <c r="D6" i="17"/>
  <c r="B6" i="17"/>
  <c r="A6" i="17"/>
  <c r="S210" i="17" l="1"/>
  <c r="F210" i="17"/>
  <c r="F213" i="17" s="1"/>
  <c r="R210" i="17"/>
  <c r="K214" i="17" s="1"/>
  <c r="E25" i="2"/>
  <c r="K210" i="17" l="1"/>
  <c r="K213" i="17" s="1"/>
  <c r="K215" i="17" s="1"/>
  <c r="B11" i="16"/>
  <c r="E23" i="2" l="1"/>
  <c r="B53" i="9" l="1"/>
  <c r="H209" i="14" l="1"/>
  <c r="E209" i="14"/>
  <c r="A47" i="9" l="1"/>
  <c r="A46" i="9"/>
  <c r="E42" i="9" l="1"/>
  <c r="B47" i="9" s="1"/>
  <c r="F224" i="15"/>
  <c r="I213" i="15"/>
  <c r="E27" i="2"/>
  <c r="K6" i="15" l="1"/>
  <c r="D6" i="15"/>
  <c r="B6" i="15"/>
  <c r="A6" i="15"/>
  <c r="S210" i="15"/>
  <c r="F10" i="15"/>
  <c r="K10" i="15" s="1"/>
  <c r="A10" i="15"/>
  <c r="I216" i="15"/>
  <c r="C10" i="15"/>
  <c r="D210" i="15"/>
  <c r="K210" i="15" l="1"/>
  <c r="R210" i="15"/>
  <c r="K214" i="15" s="1"/>
  <c r="F210" i="15"/>
  <c r="F213" i="15" s="1"/>
  <c r="E45" i="2"/>
  <c r="E43" i="2"/>
  <c r="K224" i="17" l="1"/>
  <c r="K224" i="15"/>
  <c r="K213" i="15" l="1"/>
  <c r="K215" i="15" s="1"/>
  <c r="I46" i="1"/>
  <c r="H218" i="14"/>
  <c r="F218" i="14"/>
  <c r="C24" i="1" s="1"/>
  <c r="F209" i="14"/>
  <c r="C17" i="1" l="1"/>
  <c r="F214" i="17" s="1"/>
  <c r="H214" i="17"/>
  <c r="I214" i="15"/>
  <c r="E34" i="2"/>
  <c r="D34" i="2"/>
  <c r="F214" i="15" l="1"/>
  <c r="C31" i="1"/>
  <c r="E22" i="2"/>
  <c r="E14" i="2"/>
  <c r="E10" i="2"/>
  <c r="E218" i="14" l="1"/>
  <c r="C23" i="1" s="1"/>
  <c r="D218" i="14"/>
  <c r="C218" i="14"/>
  <c r="C16" i="1"/>
  <c r="C12" i="1"/>
  <c r="C209" i="14"/>
  <c r="A48" i="9"/>
  <c r="A45" i="9"/>
  <c r="B4" i="9"/>
  <c r="C11" i="1" l="1"/>
  <c r="C210" i="17"/>
  <c r="B5" i="9"/>
  <c r="C210" i="15"/>
  <c r="C18" i="1"/>
  <c r="F215" i="17" s="1"/>
  <c r="H217" i="17"/>
  <c r="H215" i="17"/>
  <c r="E17" i="2"/>
  <c r="E21" i="2"/>
  <c r="E13" i="2"/>
  <c r="E15" i="2"/>
  <c r="I215" i="15"/>
  <c r="I217" i="15"/>
  <c r="C25" i="1"/>
  <c r="E25" i="1" s="1"/>
  <c r="C26" i="1" s="1"/>
  <c r="H25" i="1"/>
  <c r="I25" i="1" s="1"/>
  <c r="K216" i="17" s="1"/>
  <c r="K217" i="17" s="1"/>
  <c r="F42" i="9"/>
  <c r="B48" i="9" s="1"/>
  <c r="C6" i="2"/>
  <c r="E24" i="2" l="1"/>
  <c r="E12" i="2"/>
  <c r="F215" i="15"/>
  <c r="C19" i="1"/>
  <c r="F216" i="17" s="1"/>
  <c r="K216" i="15"/>
  <c r="K217" i="15" s="1"/>
  <c r="E11" i="2"/>
  <c r="E47" i="9"/>
  <c r="E48" i="9"/>
  <c r="E6" i="2"/>
  <c r="B12" i="9" l="1"/>
  <c r="C20" i="1"/>
  <c r="F216" i="15"/>
  <c r="F217" i="15" l="1"/>
  <c r="F217" i="17"/>
  <c r="I41" i="1" s="1"/>
  <c r="C30" i="1" l="1"/>
  <c r="C7" i="2" s="1"/>
  <c r="C27" i="1"/>
  <c r="F219" i="15" s="1"/>
  <c r="F220" i="15" s="1"/>
  <c r="C32" i="1" l="1"/>
  <c r="F219" i="17"/>
  <c r="E7" i="2"/>
  <c r="C8" i="2"/>
  <c r="K219" i="15"/>
  <c r="K220" i="15" s="1"/>
  <c r="K219" i="17" l="1"/>
  <c r="K220" i="17" s="1"/>
  <c r="F220" i="17"/>
  <c r="E8" i="2"/>
  <c r="E20" i="2" l="1"/>
  <c r="C42" i="9" l="1"/>
  <c r="J29" i="9" l="1"/>
  <c r="B45" i="9"/>
  <c r="E45" i="9" s="1"/>
  <c r="B9" i="16" l="1"/>
  <c r="B12" i="16" s="1"/>
  <c r="C26" i="2"/>
  <c r="E26" i="2" s="1"/>
  <c r="B13" i="16" l="1"/>
  <c r="D42" i="9" l="1"/>
  <c r="B46" i="9" s="1"/>
  <c r="B42" i="9"/>
  <c r="E46" i="9" l="1"/>
  <c r="B49" i="9"/>
  <c r="C48" i="9" l="1"/>
  <c r="E49" i="9"/>
  <c r="C45" i="9"/>
  <c r="C46" i="9"/>
  <c r="C47" i="9"/>
  <c r="C29" i="2"/>
  <c r="C33" i="2"/>
  <c r="C35" i="2" s="1"/>
  <c r="C37" i="2" s="1"/>
  <c r="F221" i="17" s="1"/>
  <c r="C30" i="2" l="1"/>
  <c r="C31" i="2"/>
  <c r="F222" i="17"/>
  <c r="F225" i="17" s="1"/>
  <c r="K221" i="17"/>
  <c r="C49" i="9"/>
  <c r="C39" i="2"/>
  <c r="C38" i="2"/>
  <c r="E37" i="2"/>
  <c r="F221" i="15"/>
  <c r="F222" i="15" s="1"/>
  <c r="F225" i="15" s="1"/>
  <c r="C41" i="2"/>
  <c r="C44" i="2" s="1"/>
  <c r="C33" i="1"/>
  <c r="C34" i="1" s="1"/>
  <c r="C47" i="2"/>
  <c r="E33" i="2"/>
  <c r="E35" i="2" s="1"/>
  <c r="E29" i="2"/>
  <c r="F226" i="17" l="1"/>
  <c r="I27" i="1"/>
  <c r="K226" i="17"/>
  <c r="I43" i="1" s="1"/>
  <c r="K222" i="17"/>
  <c r="K225" i="17" s="1"/>
  <c r="I42" i="1" s="1"/>
  <c r="E31" i="2"/>
  <c r="E30" i="2"/>
  <c r="E47" i="2"/>
  <c r="K221" i="15"/>
  <c r="E39" i="2"/>
  <c r="E38" i="2"/>
  <c r="E41" i="2"/>
  <c r="E44" i="2" s="1"/>
  <c r="F226" i="15"/>
  <c r="H27" i="1"/>
  <c r="H26" i="1"/>
  <c r="I26" i="1"/>
  <c r="H38" i="1" l="1"/>
  <c r="I38" i="1"/>
  <c r="H42" i="1"/>
  <c r="H43" i="1"/>
  <c r="H37" i="1"/>
  <c r="I37" i="1"/>
  <c r="K226" i="15"/>
  <c r="I48" i="1" s="1"/>
  <c r="K222" i="15"/>
  <c r="K225" i="15" s="1"/>
  <c r="H48" i="1" l="1"/>
  <c r="I47" i="1"/>
  <c r="H47" i="1"/>
</calcChain>
</file>

<file path=xl/sharedStrings.xml><?xml version="1.0" encoding="utf-8"?>
<sst xmlns="http://schemas.openxmlformats.org/spreadsheetml/2006/main" count="321" uniqueCount="211">
  <si>
    <t>Climate Friendly Homes Fund</t>
  </si>
  <si>
    <t>Only input data into cells highlighted in orange prior to Green Light Approval.</t>
  </si>
  <si>
    <t>Only input data into cells highlighted in yellow prior to Final Approval.</t>
  </si>
  <si>
    <t>Project:</t>
  </si>
  <si>
    <t>Grantee/Borrower:</t>
  </si>
  <si>
    <t>City:</t>
  </si>
  <si>
    <t>Block/Lot:</t>
  </si>
  <si>
    <t>RESIDENTIAL SUMMARY</t>
  </si>
  <si>
    <t>ELIGIBILITY TESTS</t>
  </si>
  <si>
    <t>Eligible</t>
  </si>
  <si>
    <t>Gross Residential Income:</t>
  </si>
  <si>
    <t>Current Financial Stability Test</t>
  </si>
  <si>
    <t>Residential Collection Loss:</t>
  </si>
  <si>
    <t>Occupancy</t>
  </si>
  <si>
    <t>Residential occupancy must be greater than 85%.</t>
  </si>
  <si>
    <t>Adjusted Gross Residential Income:</t>
  </si>
  <si>
    <t>Current DSCR</t>
  </si>
  <si>
    <t>If building has debt: Current DSCR must exceed the greater of 1.2 DSCR or Lender Required DSCR + 0.05.</t>
  </si>
  <si>
    <t>Residential Vacancy Loss:</t>
  </si>
  <si>
    <t>Minimum 5%</t>
  </si>
  <si>
    <t xml:space="preserve">Current Income to Expense Ratio </t>
  </si>
  <si>
    <t>If building has no debt: Current I/E Ratio must be greater than 1.10.</t>
  </si>
  <si>
    <t>Effective Residential Income:</t>
  </si>
  <si>
    <t>Is an increase to owner-paid utilities likely?</t>
  </si>
  <si>
    <t>For buildings with gas fuel source, at least a 10% increase is assumed. More precise estimates will be obtained from analysis of the energy audit.</t>
  </si>
  <si>
    <t>COMMERCIAL SUMMARY</t>
  </si>
  <si>
    <t>Is an increase to tenant-paid utilities likely?</t>
  </si>
  <si>
    <t>Gross Commercial Income:</t>
  </si>
  <si>
    <t>Commercial Collection Loss:</t>
  </si>
  <si>
    <t>Discussed potential utility cost increase with Borrower and confirmed intent to proceed?</t>
  </si>
  <si>
    <t>Adjusted Gross Commercial Income:</t>
  </si>
  <si>
    <t>Recommend for Green Light Approval?</t>
  </si>
  <si>
    <t>Commercial Vacancy Loss</t>
  </si>
  <si>
    <t>Minimum 10%</t>
  </si>
  <si>
    <t>Effective Commercial Income:</t>
  </si>
  <si>
    <t>Post-Retrofit Projected Financial Stability Test (Post-Energy Audit)</t>
  </si>
  <si>
    <t>PROJECT SUMMARY</t>
  </si>
  <si>
    <t>Post-Retrofit DSCR</t>
  </si>
  <si>
    <t>If building has debt: Post-Retrofit DSCR must exceed the greater of 1.15 DSCR or Lender Required DSCR.</t>
  </si>
  <si>
    <t>Total Vacancy Loss:</t>
  </si>
  <si>
    <t>Post-Retrofit Income to Expense Ratio</t>
  </si>
  <si>
    <t>If building has no debt: Post-Retrofit I/E Ratio must be greater than 1.05.</t>
  </si>
  <si>
    <t>Total Collection Loss:</t>
  </si>
  <si>
    <t>Total Effective Net Income:</t>
  </si>
  <si>
    <t>Tenant Carry Analysis Test (Regulated Buildings)</t>
  </si>
  <si>
    <t>Total M&amp;O:</t>
  </si>
  <si>
    <t>Is a Tenant Utility Cost Increase and Rent Reduction Assumed?</t>
  </si>
  <si>
    <t>If a tenant utility cost increase and rent reduction are assumed, discuss projections with the Borrower to confirm whether they intend to move forward.</t>
  </si>
  <si>
    <t xml:space="preserve">Net Operating Income: </t>
  </si>
  <si>
    <t>Post-Retrofit DSCR (Adjusted Rent)</t>
  </si>
  <si>
    <t>Post-Retrofit Income to Expense Ratio (Adjusted Rent)</t>
  </si>
  <si>
    <t xml:space="preserve">      Prepared by: (Name, Organization):</t>
  </si>
  <si>
    <t>Tenant Carry Analysis Test (Unregulated Buildings)</t>
  </si>
  <si>
    <t>APPROVAL REVIEWS</t>
  </si>
  <si>
    <t>Is a Tenant Utility Cost Increase Assumed?</t>
  </si>
  <si>
    <t>If a tenant utility cost increase is assumed, discuss projections with the Borrower to confirm whether they intend to move forward.</t>
  </si>
  <si>
    <t xml:space="preserve">Green Light Approval </t>
  </si>
  <si>
    <t>Green Light Approval Date</t>
  </si>
  <si>
    <t>Green Light Committee Approval Signature</t>
  </si>
  <si>
    <t>Recommend for Final Approval?</t>
  </si>
  <si>
    <t xml:space="preserve">Final Approval </t>
  </si>
  <si>
    <t>Final Approval Date</t>
  </si>
  <si>
    <t>Final Approval Signature</t>
  </si>
  <si>
    <t xml:space="preserve">RENT ROLL  </t>
  </si>
  <si>
    <t>Rent Roll Summary</t>
  </si>
  <si>
    <t>Month</t>
  </si>
  <si>
    <t>Year</t>
  </si>
  <si>
    <t>Building Address</t>
  </si>
  <si>
    <t>RESIDENTIAL UNITS</t>
  </si>
  <si>
    <t>Tenant’s Name</t>
  </si>
  <si>
    <t>Apt #</t>
  </si>
  <si>
    <t>#/Rooms* (see note)</t>
  </si>
  <si>
    <t>Current Monthly
Rent</t>
  </si>
  <si>
    <t>Is Tenant in Arrears in Excess of 90 Days? (Yes/No)</t>
  </si>
  <si>
    <t>Lease Exp.
Date</t>
  </si>
  <si>
    <t xml:space="preserve">Occupied/
Vacant </t>
  </si>
  <si>
    <t>Tenant
Share Amt.</t>
  </si>
  <si>
    <t>Rent
Controlled Amt.</t>
  </si>
  <si>
    <t>Rent
Stabilized Amt.</t>
  </si>
  <si>
    <r>
      <rPr>
        <b/>
        <sz val="8"/>
        <color rgb="FF12426F"/>
        <rFont val="Arial"/>
        <family val="2"/>
      </rPr>
      <t>* Number of rooms</t>
    </r>
    <r>
      <rPr>
        <sz val="8"/>
        <color rgb="FF12426F"/>
        <rFont val="Arial"/>
        <family val="2"/>
      </rPr>
      <t xml:space="preserve">
2 rooms = studio/0 bedrooms              5 rooms = 3 bedrooms
3 rooms = 1 bedroom                            6 rooms = 4 bedrooms
4 rooms = 2 bedrooms</t>
    </r>
  </si>
  <si>
    <t>Blank Workspace</t>
  </si>
  <si>
    <r>
      <rPr>
        <b/>
        <sz val="7"/>
        <color rgb="FF12426F"/>
        <rFont val="Arial"/>
        <family val="2"/>
      </rPr>
      <t xml:space="preserve">Total # of units
</t>
    </r>
    <r>
      <rPr>
        <b/>
        <sz val="10"/>
        <color rgb="FF12426F"/>
        <rFont val="Arial"/>
        <family val="2"/>
      </rPr>
      <t>Totals</t>
    </r>
  </si>
  <si>
    <t>COMMERCIAL UNITS</t>
  </si>
  <si>
    <t>Square Footage</t>
  </si>
  <si>
    <t>#/Rooms</t>
  </si>
  <si>
    <t>Occupied/
Vacant</t>
  </si>
  <si>
    <t>INCOME &amp; EXPENSES</t>
  </si>
  <si>
    <t>Current Annual Income/Expenses</t>
  </si>
  <si>
    <t>Projected Post-Retrofit Income/Expenses (Post-Energy Audit)</t>
  </si>
  <si>
    <t>TOTAL GROSS INCOME</t>
  </si>
  <si>
    <t>TOTAL COLLECTION/VACANCY LOSSES</t>
  </si>
  <si>
    <t>TOTAL EFFECTIVE NET INCOME</t>
  </si>
  <si>
    <t>TAXES</t>
  </si>
  <si>
    <t>WATER &amp; SEWER</t>
  </si>
  <si>
    <t>INSURANCE</t>
  </si>
  <si>
    <t>PAYROLL</t>
  </si>
  <si>
    <t>ELEVATOR</t>
  </si>
  <si>
    <t>CLEANING, EXTERMINATING &amp; SUPPLIES</t>
  </si>
  <si>
    <r>
      <t>COMMON AREA HEATING.  FUEL TYPE:</t>
    </r>
    <r>
      <rPr>
        <u/>
        <sz val="10"/>
        <color rgb="FF12426F"/>
        <rFont val="Arial"/>
        <family val="2"/>
      </rPr>
      <t xml:space="preserve">               </t>
    </r>
  </si>
  <si>
    <t>Input projected expense from Energy Audit</t>
  </si>
  <si>
    <t>COMMON AREA ELECTRIC</t>
  </si>
  <si>
    <r>
      <t>IN-UNIT HEATING AND DOMESTIC HOT WATER (IF PAID BY OWNER).  FUEL TYPE:</t>
    </r>
    <r>
      <rPr>
        <u/>
        <sz val="10"/>
        <color rgb="FF12426F"/>
        <rFont val="Arial"/>
        <family val="2"/>
      </rPr>
      <t xml:space="preserve">                  </t>
    </r>
  </si>
  <si>
    <t>IN-UNIT ELECTRIC (IF PAID BY OWNER)</t>
  </si>
  <si>
    <t>MANAGEMENT</t>
  </si>
  <si>
    <t>REPAIRS AND REPLACEMENT (EXCLUDE CAP X)</t>
  </si>
  <si>
    <t xml:space="preserve">LEGAL </t>
  </si>
  <si>
    <t>ACCOUNTING</t>
  </si>
  <si>
    <t>BUILDING RESERVE</t>
  </si>
  <si>
    <t>If less than $250/unit, input actual. If greater than $250/unit, input $250/unit.</t>
  </si>
  <si>
    <t>ANNUAL EQUIPMENT SERVICING CONTRACT</t>
  </si>
  <si>
    <t>Required. Please input annual amount.</t>
  </si>
  <si>
    <t>ANNUAL SERVICING FEE (N/A IF BORROWER PAYS IN FULL AT CLOSING)</t>
  </si>
  <si>
    <t>OTHER EXPENSES___________________</t>
  </si>
  <si>
    <t>TOTAL GROSS EXPENSES</t>
  </si>
  <si>
    <t>PER ROOM</t>
  </si>
  <si>
    <t>PER UNIT</t>
  </si>
  <si>
    <t>PER UNIT (NET OF REAL ESTATE TAXES)</t>
  </si>
  <si>
    <t>NYC Regional Minimum: $5,000/unit. Non-NYC Regional Minimum: $4,000/unit.</t>
  </si>
  <si>
    <t>REGION (SELECT)</t>
  </si>
  <si>
    <t>GREATER THAN REGIONAL MINIMUM?</t>
  </si>
  <si>
    <t>TOTAL ADJUSTED EXPENSES</t>
  </si>
  <si>
    <t>NET OPERATING INCOME</t>
  </si>
  <si>
    <t>DEBT SERVICE</t>
  </si>
  <si>
    <t>Input from Mortgage Statement</t>
  </si>
  <si>
    <t>DSCR</t>
  </si>
  <si>
    <t>LENDER REQUIRED DSCR</t>
  </si>
  <si>
    <t>Input from Mortgage Agreement</t>
  </si>
  <si>
    <t>INCOME TO EXPENSE RATIO</t>
  </si>
  <si>
    <t xml:space="preserve"> </t>
  </si>
  <si>
    <r>
      <t xml:space="preserve">TENANT CARRY ANALYSIS - REGULATED BUILDINGS                                                                  </t>
    </r>
    <r>
      <rPr>
        <i/>
        <u/>
        <sz val="14"/>
        <color theme="0"/>
        <rFont val="Arial Black"/>
        <family val="2"/>
      </rPr>
      <t>NOTE: ONLY COMPLETE THIS TAB FOR REGULATED BUILDINGS</t>
    </r>
  </si>
  <si>
    <t>Tenant Paid Utilities</t>
  </si>
  <si>
    <t>Tenant Paid Utilities?</t>
  </si>
  <si>
    <t>Current Tenant Utility Costs (monthly)</t>
  </si>
  <si>
    <t>Post-retrofit Tenant Utility Costs (monthly) - Projection from Energy Audit</t>
  </si>
  <si>
    <t>Rent Adjustment (Assumes 100% of Utility Cost Increase)</t>
  </si>
  <si>
    <t>Adjusted Monthly Maximum Rent</t>
  </si>
  <si>
    <t>Adjusted Residential Income:</t>
  </si>
  <si>
    <t>Debt Service:</t>
  </si>
  <si>
    <t>DSCR:</t>
  </si>
  <si>
    <t>Income to Expense Ratio:</t>
  </si>
  <si>
    <r>
      <t xml:space="preserve">TENANT CARRY ANALYSIS - UNREGULATED BUILDINGS                                                                           </t>
    </r>
    <r>
      <rPr>
        <i/>
        <u/>
        <sz val="14"/>
        <color theme="0"/>
        <rFont val="Arial Black"/>
        <family val="2"/>
      </rPr>
      <t>NOTE: ONLY COMPLETE THIS TAB FOR UNREGULATED BUILDINGS</t>
    </r>
  </si>
  <si>
    <t xml:space="preserve">Post-retrofit Tenant Utility Costs (monthly) - Projection from Energy Audit </t>
  </si>
  <si>
    <t>Rent Adjustment (Assumes 75% of Utility Cost Increase)</t>
  </si>
  <si>
    <t>SOURCES &amp; USES</t>
  </si>
  <si>
    <t>Premises:</t>
  </si>
  <si>
    <t># of units:</t>
  </si>
  <si>
    <t>Construction period (months):</t>
  </si>
  <si>
    <t>Projected Cost</t>
  </si>
  <si>
    <t>CFHF</t>
  </si>
  <si>
    <t>Equity</t>
  </si>
  <si>
    <t>Other (Specify)</t>
  </si>
  <si>
    <t>CONSTRUCTION COST</t>
  </si>
  <si>
    <t>Contractor Price</t>
  </si>
  <si>
    <t>Contingency</t>
  </si>
  <si>
    <t>Total</t>
  </si>
  <si>
    <t>PROFESSIONAL FEES</t>
  </si>
  <si>
    <t>Borrower's Legal</t>
  </si>
  <si>
    <t>Borrower's Eng/Arch Fees</t>
  </si>
  <si>
    <t>Bank's Engineer -- Scope 1: Energy Audit</t>
  </si>
  <si>
    <t>Bank's Engineer -- Scope 2: Construction Oversight</t>
  </si>
  <si>
    <t>Bank's Engineer -- Bid Coordination</t>
  </si>
  <si>
    <t xml:space="preserve">Fee calculation: </t>
  </si>
  <si>
    <t>Environmental Testing (if required)</t>
  </si>
  <si>
    <t>Lead Testing (if required)</t>
  </si>
  <si>
    <t>Asbestos Testing (if required)</t>
  </si>
  <si>
    <t>Benchmarking</t>
  </si>
  <si>
    <t>$600/year for NYC; $800/year for non-NYC</t>
  </si>
  <si>
    <t>Other (specify)</t>
  </si>
  <si>
    <t>CLOSING AND OTHER FEES</t>
  </si>
  <si>
    <t>Lender Origination Fee (2% of loan amount)</t>
  </si>
  <si>
    <t xml:space="preserve">Origination fee calculation: </t>
  </si>
  <si>
    <t>Lender Legal</t>
  </si>
  <si>
    <t>Title</t>
  </si>
  <si>
    <t>Survey</t>
  </si>
  <si>
    <t>Operating Reserve</t>
  </si>
  <si>
    <t>Tenant Displacement Allowance</t>
  </si>
  <si>
    <t>Max of $50/unit, only to be included when necessary</t>
  </si>
  <si>
    <t>Servicing Fee</t>
  </si>
  <si>
    <t>Permits &amp; Inspections</t>
  </si>
  <si>
    <t>TOTAL DEVELOPMENT COST</t>
  </si>
  <si>
    <t>Per Unit</t>
  </si>
  <si>
    <t>CFHF per unit costs should not exceed $24,200.</t>
  </si>
  <si>
    <t>TOTAL</t>
  </si>
  <si>
    <t>These figures are estimates only and are subject to change.</t>
  </si>
  <si>
    <t>Prepared by:</t>
  </si>
  <si>
    <t>SERVICING FEE CALCULATION:</t>
  </si>
  <si>
    <t>Compliance Period:</t>
  </si>
  <si>
    <t>years</t>
  </si>
  <si>
    <t>Did Borrower elect to pay servicing fee in full at closing?:</t>
  </si>
  <si>
    <r>
      <t xml:space="preserve">Note: For loans/grants with 15 units or less or, loan/grant amounts of $375,000 or less, servicing fee is </t>
    </r>
    <r>
      <rPr>
        <b/>
        <i/>
        <u/>
        <sz val="10"/>
        <color theme="3"/>
        <rFont val="Arial"/>
        <family val="2"/>
      </rPr>
      <t>required</t>
    </r>
    <r>
      <rPr>
        <i/>
        <sz val="10"/>
        <color theme="3"/>
        <rFont val="Arial"/>
        <family val="2"/>
      </rPr>
      <t xml:space="preserve"> to be paid in full at closing</t>
    </r>
  </si>
  <si>
    <t>Discount Rate:</t>
  </si>
  <si>
    <t>Net Present Value:</t>
  </si>
  <si>
    <t>Servicing Fee:</t>
  </si>
  <si>
    <t>Address(s):</t>
  </si>
  <si>
    <t>Are Buildings Regulated?:</t>
  </si>
  <si>
    <t># of Buildings</t>
  </si>
  <si>
    <t># of Buildings:</t>
  </si>
  <si>
    <t># of Total Residential Units:</t>
  </si>
  <si>
    <t>If profect includes more than 50 units, expand the spreadsheet with the "+" sign on the left panel.</t>
  </si>
  <si>
    <t>SUMMARY PAGE - MULTI-BUILDING PROJECTS</t>
  </si>
  <si>
    <t>BUILDING BREAKDOWN SUMMARY</t>
  </si>
  <si>
    <t>Building Name/Address</t>
  </si>
  <si>
    <t># of Units</t>
  </si>
  <si>
    <t># of Stories</t>
  </si>
  <si>
    <t>Totals</t>
  </si>
  <si>
    <t>Current Primary Heating Fuel Source</t>
  </si>
  <si>
    <t>Tenant's Name</t>
  </si>
  <si>
    <t># of Total Residental Rooms:</t>
  </si>
  <si>
    <t>Current</t>
  </si>
  <si>
    <t>Post-Retrofit</t>
  </si>
  <si>
    <t># of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</si>
</sst>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%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color rgb="FF0070C0"/>
      <name val="Calibri"/>
      <family val="2"/>
      <scheme val="minor"/>
    </font>
    <font>
      <b/>
      <sz val="8"/>
      <color rgb="FF000000"/>
      <name val="Calibri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i/>
      <sz val="16"/>
      <color rgb="FF12426F"/>
      <name val="Arial Black"/>
      <family val="2"/>
    </font>
    <font>
      <sz val="14"/>
      <color theme="0"/>
      <name val="Arial Black"/>
      <family val="2"/>
    </font>
    <font>
      <sz val="10"/>
      <color rgb="FF12426F"/>
      <name val="Arial"/>
      <family val="2"/>
    </font>
    <font>
      <b/>
      <sz val="10"/>
      <color rgb="FF12426F"/>
      <name val="Arial"/>
      <family val="2"/>
    </font>
    <font>
      <b/>
      <sz val="8"/>
      <color rgb="FF12426F"/>
      <name val="Arial"/>
      <family val="2"/>
    </font>
    <font>
      <i/>
      <sz val="10"/>
      <color rgb="FF12426F"/>
      <name val="Arial"/>
      <family val="2"/>
    </font>
    <font>
      <sz val="9"/>
      <color rgb="FF12426F"/>
      <name val="Arial"/>
      <family val="2"/>
    </font>
    <font>
      <b/>
      <i/>
      <sz val="10"/>
      <color rgb="FF12426F"/>
      <name val="Arial"/>
      <family val="2"/>
    </font>
    <font>
      <u/>
      <sz val="10"/>
      <color rgb="FF12426F"/>
      <name val="Arial"/>
      <family val="2"/>
    </font>
    <font>
      <b/>
      <u/>
      <sz val="10"/>
      <color rgb="FF12426F"/>
      <name val="Arial"/>
      <family val="2"/>
    </font>
    <font>
      <sz val="8"/>
      <color rgb="FF12426F"/>
      <name val="Arial"/>
      <family val="2"/>
    </font>
    <font>
      <b/>
      <sz val="7"/>
      <color rgb="FF12426F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i/>
      <u/>
      <sz val="14"/>
      <color theme="0"/>
      <name val="Arial Black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i/>
      <u/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12426F"/>
      <name val="Arial Black"/>
      <family val="2"/>
    </font>
    <font>
      <sz val="10"/>
      <color rgb="FF12426F"/>
      <name val="Calibri"/>
      <family val="2"/>
      <scheme val="minor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4CA2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12426F"/>
      </left>
      <right/>
      <top style="medium">
        <color rgb="FF12426F"/>
      </top>
      <bottom style="medium">
        <color rgb="FF12426F"/>
      </bottom>
      <diagonal/>
    </border>
    <border>
      <left/>
      <right/>
      <top style="medium">
        <color rgb="FF12426F"/>
      </top>
      <bottom style="medium">
        <color rgb="FF12426F"/>
      </bottom>
      <diagonal/>
    </border>
    <border>
      <left/>
      <right style="medium">
        <color rgb="FF12426F"/>
      </right>
      <top style="medium">
        <color rgb="FF12426F"/>
      </top>
      <bottom style="medium">
        <color rgb="FF12426F"/>
      </bottom>
      <diagonal/>
    </border>
    <border>
      <left/>
      <right/>
      <top style="thin">
        <color rgb="FF12426F"/>
      </top>
      <bottom style="thin">
        <color rgb="FF12426F"/>
      </bottom>
      <diagonal/>
    </border>
    <border>
      <left/>
      <right/>
      <top/>
      <bottom style="thin">
        <color rgb="FF12426F"/>
      </bottom>
      <diagonal/>
    </border>
    <border>
      <left/>
      <right/>
      <top style="thin">
        <color rgb="FF12426F"/>
      </top>
      <bottom style="thin">
        <color indexed="64"/>
      </bottom>
      <diagonal/>
    </border>
    <border>
      <left style="medium">
        <color rgb="FF12426F"/>
      </left>
      <right style="medium">
        <color rgb="FF12426F"/>
      </right>
      <top/>
      <bottom style="thin">
        <color rgb="FF12426F"/>
      </bottom>
      <diagonal/>
    </border>
    <border>
      <left style="medium">
        <color rgb="FF12426F"/>
      </left>
      <right style="medium">
        <color rgb="FF12426F"/>
      </right>
      <top style="thin">
        <color rgb="FF12426F"/>
      </top>
      <bottom style="thin">
        <color rgb="FF12426F"/>
      </bottom>
      <diagonal/>
    </border>
    <border>
      <left style="medium">
        <color rgb="FF12426F"/>
      </left>
      <right style="medium">
        <color rgb="FF12426F"/>
      </right>
      <top style="thin">
        <color rgb="FF12426F"/>
      </top>
      <bottom style="medium">
        <color rgb="FF12426F"/>
      </bottom>
      <diagonal/>
    </border>
    <border>
      <left style="medium">
        <color rgb="FF12426F"/>
      </left>
      <right style="medium">
        <color rgb="FF12426F"/>
      </right>
      <top style="thin">
        <color rgb="FF12426F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rgb="FF12426F"/>
      </left>
      <right style="medium">
        <color rgb="FF12426F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2426F"/>
      </top>
      <bottom style="medium">
        <color rgb="FF1242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12426F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rgb="FF12426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12426F"/>
      </left>
      <right/>
      <top style="thick">
        <color rgb="FF12426F"/>
      </top>
      <bottom/>
      <diagonal/>
    </border>
    <border>
      <left/>
      <right/>
      <top style="thick">
        <color rgb="FF12426F"/>
      </top>
      <bottom/>
      <diagonal/>
    </border>
    <border>
      <left/>
      <right style="thick">
        <color rgb="FF12426F"/>
      </right>
      <top style="thick">
        <color rgb="FF12426F"/>
      </top>
      <bottom/>
      <diagonal/>
    </border>
    <border>
      <left style="thick">
        <color rgb="FF12426F"/>
      </left>
      <right/>
      <top/>
      <bottom/>
      <diagonal/>
    </border>
    <border>
      <left/>
      <right style="thick">
        <color rgb="FF12426F"/>
      </right>
      <top/>
      <bottom/>
      <diagonal/>
    </border>
    <border>
      <left style="thick">
        <color rgb="FF12426F"/>
      </left>
      <right/>
      <top/>
      <bottom style="thick">
        <color rgb="FF12426F"/>
      </bottom>
      <diagonal/>
    </border>
    <border>
      <left/>
      <right/>
      <top/>
      <bottom style="thick">
        <color rgb="FF12426F"/>
      </bottom>
      <diagonal/>
    </border>
    <border>
      <left/>
      <right style="thick">
        <color rgb="FF12426F"/>
      </right>
      <top/>
      <bottom style="thick">
        <color rgb="FF12426F"/>
      </bottom>
      <diagonal/>
    </border>
    <border>
      <left style="medium">
        <color rgb="FF12426F"/>
      </left>
      <right/>
      <top style="medium">
        <color rgb="FF12426F"/>
      </top>
      <bottom style="thin">
        <color rgb="FF12426F"/>
      </bottom>
      <diagonal/>
    </border>
    <border>
      <left/>
      <right/>
      <top style="medium">
        <color rgb="FF12426F"/>
      </top>
      <bottom style="thin">
        <color rgb="FF12426F"/>
      </bottom>
      <diagonal/>
    </border>
    <border>
      <left/>
      <right style="medium">
        <color rgb="FF12426F"/>
      </right>
      <top style="medium">
        <color rgb="FF12426F"/>
      </top>
      <bottom style="thin">
        <color rgb="FF12426F"/>
      </bottom>
      <diagonal/>
    </border>
    <border>
      <left style="medium">
        <color rgb="FF12426F"/>
      </left>
      <right/>
      <top style="thin">
        <color rgb="FF12426F"/>
      </top>
      <bottom style="medium">
        <color rgb="FF12426F"/>
      </bottom>
      <diagonal/>
    </border>
    <border>
      <left/>
      <right style="medium">
        <color rgb="FF12426F"/>
      </right>
      <top style="thin">
        <color rgb="FF12426F"/>
      </top>
      <bottom style="medium">
        <color rgb="FF12426F"/>
      </bottom>
      <diagonal/>
    </border>
    <border>
      <left style="medium">
        <color rgb="FF12426F"/>
      </left>
      <right/>
      <top/>
      <bottom/>
      <diagonal/>
    </border>
    <border>
      <left/>
      <right style="medium">
        <color rgb="FF12426F"/>
      </right>
      <top/>
      <bottom/>
      <diagonal/>
    </border>
    <border>
      <left/>
      <right style="medium">
        <color rgb="FF12426F"/>
      </right>
      <top/>
      <bottom style="medium">
        <color rgb="FF12426F"/>
      </bottom>
      <diagonal/>
    </border>
    <border>
      <left style="medium">
        <color rgb="FF12426F"/>
      </left>
      <right/>
      <top/>
      <bottom style="medium">
        <color rgb="FF12426F"/>
      </bottom>
      <diagonal/>
    </border>
    <border>
      <left/>
      <right/>
      <top style="thin">
        <color rgb="FF12426F"/>
      </top>
      <bottom/>
      <diagonal/>
    </border>
    <border>
      <left/>
      <right style="medium">
        <color theme="0" tint="-4.9989318521683403E-2"/>
      </right>
      <top style="medium">
        <color rgb="FF12426F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12426F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rgb="FF12426F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rgb="FF12426F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rgb="FF12426F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thin">
        <color rgb="FF12426F"/>
      </bottom>
      <diagonal/>
    </border>
    <border>
      <left/>
      <right/>
      <top style="medium">
        <color rgb="FF12426F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16">
    <xf numFmtId="0" fontId="0" fillId="0" borderId="0" xfId="0"/>
    <xf numFmtId="0" fontId="3" fillId="0" borderId="0" xfId="0" applyFont="1"/>
    <xf numFmtId="37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37" fontId="1" fillId="0" borderId="0" xfId="0" applyNumberFormat="1" applyFont="1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7" fontId="7" fillId="0" borderId="0" xfId="0" applyNumberFormat="1" applyFont="1"/>
    <xf numFmtId="44" fontId="5" fillId="0" borderId="0" xfId="2" applyFont="1" applyFill="1" applyBorder="1" applyAlignment="1">
      <alignment horizontal="left" wrapText="1"/>
    </xf>
    <xf numFmtId="0" fontId="11" fillId="0" borderId="3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 inden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4" fillId="0" borderId="0" xfId="0" applyFont="1"/>
    <xf numFmtId="0" fontId="10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5" fillId="0" borderId="0" xfId="0" applyFont="1"/>
    <xf numFmtId="0" fontId="11" fillId="0" borderId="1" xfId="0" applyFont="1" applyBorder="1"/>
    <xf numFmtId="44" fontId="11" fillId="0" borderId="0" xfId="0" applyNumberFormat="1" applyFont="1"/>
    <xf numFmtId="37" fontId="11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left"/>
    </xf>
    <xf numFmtId="37" fontId="11" fillId="0" borderId="0" xfId="0" applyNumberFormat="1" applyFont="1"/>
    <xf numFmtId="0" fontId="11" fillId="0" borderId="0" xfId="0" applyFont="1" applyAlignment="1">
      <alignment horizontal="center"/>
    </xf>
    <xf numFmtId="9" fontId="11" fillId="0" borderId="0" xfId="5" applyFont="1"/>
    <xf numFmtId="2" fontId="11" fillId="0" borderId="0" xfId="0" applyNumberFormat="1" applyFont="1"/>
    <xf numFmtId="0" fontId="17" fillId="0" borderId="0" xfId="0" applyFont="1" applyAlignment="1">
      <alignment horizontal="center"/>
    </xf>
    <xf numFmtId="3" fontId="11" fillId="0" borderId="0" xfId="0" applyNumberFormat="1" applyFont="1"/>
    <xf numFmtId="0" fontId="18" fillId="0" borderId="0" xfId="0" applyFont="1" applyAlignment="1">
      <alignment horizontal="center"/>
    </xf>
    <xf numFmtId="1" fontId="12" fillId="0" borderId="0" xfId="0" applyNumberFormat="1" applyFont="1"/>
    <xf numFmtId="0" fontId="11" fillId="0" borderId="0" xfId="0" applyFont="1" applyAlignment="1">
      <alignment horizontal="left"/>
    </xf>
    <xf numFmtId="0" fontId="12" fillId="0" borderId="0" xfId="0" applyFont="1"/>
    <xf numFmtId="166" fontId="11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right"/>
    </xf>
    <xf numFmtId="1" fontId="14" fillId="0" borderId="0" xfId="0" applyNumberFormat="1" applyFont="1"/>
    <xf numFmtId="1" fontId="16" fillId="0" borderId="0" xfId="0" applyNumberFormat="1" applyFont="1"/>
    <xf numFmtId="0" fontId="16" fillId="0" borderId="0" xfId="0" applyFont="1"/>
    <xf numFmtId="0" fontId="14" fillId="0" borderId="0" xfId="0" applyFont="1" applyAlignment="1">
      <alignment horizontal="left"/>
    </xf>
    <xf numFmtId="37" fontId="14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12" fillId="0" borderId="0" xfId="0" applyNumberFormat="1" applyFont="1"/>
    <xf numFmtId="10" fontId="11" fillId="0" borderId="0" xfId="0" applyNumberFormat="1" applyFont="1"/>
    <xf numFmtId="0" fontId="11" fillId="0" borderId="2" xfId="0" applyFont="1" applyBorder="1"/>
    <xf numFmtId="9" fontId="11" fillId="0" borderId="0" xfId="5" applyFont="1" applyFill="1" applyProtection="1"/>
    <xf numFmtId="5" fontId="11" fillId="0" borderId="0" xfId="0" applyNumberFormat="1" applyFont="1"/>
    <xf numFmtId="164" fontId="11" fillId="0" borderId="0" xfId="0" applyNumberFormat="1" applyFont="1"/>
    <xf numFmtId="167" fontId="11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67" fontId="8" fillId="2" borderId="6" xfId="0" applyNumberFormat="1" applyFont="1" applyFill="1" applyBorder="1" applyAlignment="1">
      <alignment horizontal="left" vertical="center" wrapText="1"/>
    </xf>
    <xf numFmtId="0" fontId="12" fillId="4" borderId="17" xfId="0" applyFont="1" applyFill="1" applyBorder="1"/>
    <xf numFmtId="0" fontId="14" fillId="4" borderId="17" xfId="0" applyFont="1" applyFill="1" applyBorder="1"/>
    <xf numFmtId="0" fontId="11" fillId="4" borderId="17" xfId="0" applyFont="1" applyFill="1" applyBorder="1" applyAlignment="1">
      <alignment horizontal="center"/>
    </xf>
    <xf numFmtId="37" fontId="12" fillId="4" borderId="17" xfId="0" applyNumberFormat="1" applyFont="1" applyFill="1" applyBorder="1"/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4" fontId="11" fillId="4" borderId="17" xfId="0" applyNumberFormat="1" applyFont="1" applyFill="1" applyBorder="1"/>
    <xf numFmtId="0" fontId="12" fillId="4" borderId="17" xfId="0" applyFont="1" applyFill="1" applyBorder="1" applyAlignment="1">
      <alignment horizontal="left"/>
    </xf>
    <xf numFmtId="44" fontId="12" fillId="0" borderId="0" xfId="0" applyNumberFormat="1" applyFont="1"/>
    <xf numFmtId="3" fontId="12" fillId="0" borderId="20" xfId="0" applyNumberFormat="1" applyFont="1" applyBorder="1"/>
    <xf numFmtId="3" fontId="12" fillId="0" borderId="21" xfId="0" applyNumberFormat="1" applyFont="1" applyBorder="1"/>
    <xf numFmtId="0" fontId="12" fillId="0" borderId="21" xfId="0" applyFont="1" applyBorder="1"/>
    <xf numFmtId="3" fontId="11" fillId="0" borderId="21" xfId="0" applyNumberFormat="1" applyFont="1" applyBorder="1"/>
    <xf numFmtId="0" fontId="11" fillId="0" borderId="21" xfId="0" applyFont="1" applyBorder="1" applyAlignment="1">
      <alignment horizontal="right"/>
    </xf>
    <xf numFmtId="0" fontId="11" fillId="0" borderId="21" xfId="0" applyFont="1" applyBorder="1"/>
    <xf numFmtId="2" fontId="11" fillId="0" borderId="21" xfId="0" applyNumberFormat="1" applyFont="1" applyBorder="1"/>
    <xf numFmtId="2" fontId="11" fillId="0" borderId="22" xfId="0" applyNumberFormat="1" applyFont="1" applyBorder="1"/>
    <xf numFmtId="3" fontId="12" fillId="0" borderId="23" xfId="0" applyNumberFormat="1" applyFont="1" applyBorder="1"/>
    <xf numFmtId="0" fontId="18" fillId="0" borderId="20" xfId="0" applyFont="1" applyBorder="1" applyAlignment="1">
      <alignment horizontal="center"/>
    </xf>
    <xf numFmtId="3" fontId="11" fillId="0" borderId="20" xfId="0" applyNumberFormat="1" applyFont="1" applyBorder="1"/>
    <xf numFmtId="0" fontId="12" fillId="0" borderId="23" xfId="0" applyFont="1" applyBorder="1"/>
    <xf numFmtId="0" fontId="12" fillId="4" borderId="17" xfId="0" applyFont="1" applyFill="1" applyBorder="1" applyAlignment="1">
      <alignment horizontal="right"/>
    </xf>
    <xf numFmtId="3" fontId="12" fillId="4" borderId="17" xfId="0" applyNumberFormat="1" applyFont="1" applyFill="1" applyBorder="1"/>
    <xf numFmtId="3" fontId="12" fillId="4" borderId="21" xfId="0" applyNumberFormat="1" applyFont="1" applyFill="1" applyBorder="1"/>
    <xf numFmtId="167" fontId="14" fillId="0" borderId="0" xfId="0" applyNumberFormat="1" applyFont="1"/>
    <xf numFmtId="0" fontId="11" fillId="0" borderId="23" xfId="0" applyFont="1" applyBorder="1"/>
    <xf numFmtId="0" fontId="11" fillId="0" borderId="20" xfId="0" applyFont="1" applyBorder="1"/>
    <xf numFmtId="37" fontId="11" fillId="4" borderId="19" xfId="0" applyNumberFormat="1" applyFont="1" applyFill="1" applyBorder="1"/>
    <xf numFmtId="0" fontId="11" fillId="4" borderId="18" xfId="0" applyFont="1" applyFill="1" applyBorder="1"/>
    <xf numFmtId="0" fontId="12" fillId="4" borderId="18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 wrapText="1"/>
    </xf>
    <xf numFmtId="167" fontId="8" fillId="2" borderId="3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3" fontId="11" fillId="0" borderId="2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6" borderId="29" xfId="0" applyFont="1" applyFill="1" applyBorder="1" applyAlignment="1">
      <alignment horizontal="right"/>
    </xf>
    <xf numFmtId="0" fontId="11" fillId="6" borderId="29" xfId="0" applyFont="1" applyFill="1" applyBorder="1" applyAlignment="1">
      <alignment horizontal="center" wrapText="1"/>
    </xf>
    <xf numFmtId="0" fontId="0" fillId="6" borderId="29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  <xf numFmtId="0" fontId="12" fillId="7" borderId="29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2" fillId="0" borderId="30" xfId="0" applyFont="1" applyBorder="1"/>
    <xf numFmtId="0" fontId="14" fillId="0" borderId="30" xfId="0" applyFont="1" applyBorder="1"/>
    <xf numFmtId="0" fontId="11" fillId="0" borderId="30" xfId="0" applyFont="1" applyBorder="1" applyAlignment="1">
      <alignment horizontal="center"/>
    </xf>
    <xf numFmtId="0" fontId="1" fillId="0" borderId="30" xfId="0" applyFont="1" applyBorder="1"/>
    <xf numFmtId="0" fontId="0" fillId="0" borderId="30" xfId="0" applyBorder="1"/>
    <xf numFmtId="0" fontId="12" fillId="0" borderId="3" xfId="0" applyFont="1" applyBorder="1" applyAlignment="1">
      <alignment horizontal="center" vertical="center" wrapText="1"/>
    </xf>
    <xf numFmtId="168" fontId="11" fillId="0" borderId="3" xfId="2" applyNumberFormat="1" applyFont="1" applyFill="1" applyBorder="1" applyAlignment="1">
      <alignment horizontal="left" wrapText="1"/>
    </xf>
    <xf numFmtId="168" fontId="11" fillId="0" borderId="3" xfId="0" applyNumberFormat="1" applyFont="1" applyBorder="1" applyAlignment="1">
      <alignment horizontal="left" wrapText="1"/>
    </xf>
    <xf numFmtId="168" fontId="11" fillId="0" borderId="6" xfId="0" applyNumberFormat="1" applyFont="1" applyBorder="1" applyAlignment="1">
      <alignment horizontal="left" wrapText="1"/>
    </xf>
    <xf numFmtId="168" fontId="12" fillId="2" borderId="3" xfId="0" applyNumberFormat="1" applyFont="1" applyFill="1" applyBorder="1" applyAlignment="1">
      <alignment horizontal="left" vertical="center" wrapText="1"/>
    </xf>
    <xf numFmtId="168" fontId="8" fillId="2" borderId="3" xfId="0" applyNumberFormat="1" applyFont="1" applyFill="1" applyBorder="1" applyAlignment="1">
      <alignment horizontal="left" vertical="center" wrapText="1"/>
    </xf>
    <xf numFmtId="168" fontId="12" fillId="2" borderId="6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horizontal="left" vertical="top"/>
    </xf>
    <xf numFmtId="168" fontId="11" fillId="0" borderId="0" xfId="0" applyNumberFormat="1" applyFont="1"/>
    <xf numFmtId="168" fontId="11" fillId="0" borderId="0" xfId="0" applyNumberFormat="1" applyFont="1" applyAlignment="1">
      <alignment horizontal="left" vertical="center" wrapText="1"/>
    </xf>
    <xf numFmtId="168" fontId="12" fillId="6" borderId="29" xfId="0" applyNumberFormat="1" applyFont="1" applyFill="1" applyBorder="1" applyAlignment="1">
      <alignment horizontal="left" vertical="top"/>
    </xf>
    <xf numFmtId="168" fontId="11" fillId="6" borderId="29" xfId="0" applyNumberFormat="1" applyFont="1" applyFill="1" applyBorder="1"/>
    <xf numFmtId="168" fontId="12" fillId="6" borderId="29" xfId="0" applyNumberFormat="1" applyFont="1" applyFill="1" applyBorder="1"/>
    <xf numFmtId="168" fontId="12" fillId="6" borderId="29" xfId="0" applyNumberFormat="1" applyFont="1" applyFill="1" applyBorder="1" applyAlignment="1">
      <alignment horizontal="left" wrapText="1"/>
    </xf>
    <xf numFmtId="168" fontId="11" fillId="0" borderId="0" xfId="2" applyNumberFormat="1" applyFont="1" applyFill="1" applyBorder="1" applyAlignment="1">
      <alignment horizontal="left" wrapText="1"/>
    </xf>
    <xf numFmtId="168" fontId="8" fillId="0" borderId="0" xfId="0" applyNumberFormat="1" applyFont="1" applyAlignment="1">
      <alignment horizontal="left" vertical="center" wrapText="1"/>
    </xf>
    <xf numFmtId="168" fontId="12" fillId="7" borderId="29" xfId="0" applyNumberFormat="1" applyFont="1" applyFill="1" applyBorder="1" applyAlignment="1">
      <alignment horizontal="left" vertical="top"/>
    </xf>
    <xf numFmtId="168" fontId="0" fillId="0" borderId="0" xfId="0" applyNumberFormat="1" applyAlignment="1">
      <alignment horizontal="left" vertical="top"/>
    </xf>
    <xf numFmtId="168" fontId="8" fillId="2" borderId="6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8" fontId="0" fillId="0" borderId="0" xfId="0" applyNumberFormat="1"/>
    <xf numFmtId="168" fontId="12" fillId="0" borderId="0" xfId="0" applyNumberFormat="1" applyFont="1"/>
    <xf numFmtId="168" fontId="15" fillId="0" borderId="0" xfId="0" applyNumberFormat="1" applyFont="1" applyAlignment="1">
      <alignment horizontal="center"/>
    </xf>
    <xf numFmtId="168" fontId="11" fillId="4" borderId="17" xfId="0" applyNumberFormat="1" applyFont="1" applyFill="1" applyBorder="1"/>
    <xf numFmtId="9" fontId="14" fillId="0" borderId="0" xfId="0" applyNumberFormat="1" applyFont="1" applyAlignment="1">
      <alignment horizontal="left"/>
    </xf>
    <xf numFmtId="168" fontId="21" fillId="0" borderId="0" xfId="0" applyNumberFormat="1" applyFont="1"/>
    <xf numFmtId="0" fontId="11" fillId="0" borderId="0" xfId="0" applyFont="1" applyProtection="1">
      <protection locked="0"/>
    </xf>
    <xf numFmtId="3" fontId="12" fillId="8" borderId="21" xfId="0" applyNumberFormat="1" applyFont="1" applyFill="1" applyBorder="1" applyProtection="1">
      <protection locked="0"/>
    </xf>
    <xf numFmtId="168" fontId="11" fillId="8" borderId="3" xfId="2" applyNumberFormat="1" applyFont="1" applyFill="1" applyBorder="1" applyAlignment="1" applyProtection="1">
      <alignment horizontal="left" wrapText="1"/>
      <protection locked="0"/>
    </xf>
    <xf numFmtId="44" fontId="11" fillId="8" borderId="3" xfId="2" applyFont="1" applyFill="1" applyBorder="1" applyAlignment="1" applyProtection="1">
      <alignment horizontal="left" wrapText="1"/>
      <protection locked="0"/>
    </xf>
    <xf numFmtId="0" fontId="11" fillId="8" borderId="0" xfId="0" applyFont="1" applyFill="1" applyProtection="1">
      <protection locked="0"/>
    </xf>
    <xf numFmtId="37" fontId="11" fillId="8" borderId="27" xfId="0" applyNumberFormat="1" applyFont="1" applyFill="1" applyBorder="1" applyProtection="1">
      <protection locked="0"/>
    </xf>
    <xf numFmtId="37" fontId="11" fillId="8" borderId="26" xfId="0" applyNumberFormat="1" applyFont="1" applyFill="1" applyBorder="1" applyProtection="1">
      <protection locked="0"/>
    </xf>
    <xf numFmtId="0" fontId="11" fillId="9" borderId="27" xfId="0" applyFont="1" applyFill="1" applyBorder="1" applyAlignment="1" applyProtection="1">
      <alignment horizontal="right"/>
      <protection locked="0"/>
    </xf>
    <xf numFmtId="0" fontId="11" fillId="9" borderId="26" xfId="0" applyFont="1" applyFill="1" applyBorder="1" applyAlignment="1" applyProtection="1">
      <alignment horizontal="right"/>
      <protection locked="0"/>
    </xf>
    <xf numFmtId="0" fontId="11" fillId="9" borderId="3" xfId="0" applyFont="1" applyFill="1" applyBorder="1" applyAlignment="1" applyProtection="1">
      <alignment horizontal="left" vertical="top" wrapText="1"/>
      <protection locked="0"/>
    </xf>
    <xf numFmtId="0" fontId="11" fillId="9" borderId="4" xfId="0" applyFont="1" applyFill="1" applyBorder="1" applyAlignment="1" applyProtection="1">
      <alignment vertical="top" wrapText="1"/>
      <protection locked="0"/>
    </xf>
    <xf numFmtId="0" fontId="11" fillId="9" borderId="6" xfId="0" applyFont="1" applyFill="1" applyBorder="1" applyAlignment="1" applyProtection="1">
      <alignment horizontal="left" vertical="top" wrapText="1"/>
      <protection locked="0"/>
    </xf>
    <xf numFmtId="0" fontId="11" fillId="9" borderId="3" xfId="0" applyFont="1" applyFill="1" applyBorder="1" applyAlignment="1" applyProtection="1">
      <alignment horizontal="center" wrapText="1"/>
      <protection locked="0"/>
    </xf>
    <xf numFmtId="168" fontId="11" fillId="9" borderId="3" xfId="2" applyNumberFormat="1" applyFont="1" applyFill="1" applyBorder="1" applyAlignment="1" applyProtection="1">
      <alignment horizontal="left" wrapText="1"/>
      <protection locked="0"/>
    </xf>
    <xf numFmtId="44" fontId="11" fillId="9" borderId="3" xfId="2" applyFont="1" applyFill="1" applyBorder="1" applyAlignment="1" applyProtection="1">
      <alignment horizontal="center" wrapText="1"/>
      <protection locked="0"/>
    </xf>
    <xf numFmtId="44" fontId="11" fillId="9" borderId="3" xfId="2" applyFont="1" applyFill="1" applyBorder="1" applyAlignment="1" applyProtection="1">
      <alignment horizontal="left" wrapText="1"/>
      <protection locked="0"/>
    </xf>
    <xf numFmtId="0" fontId="11" fillId="9" borderId="3" xfId="0" applyFont="1" applyFill="1" applyBorder="1" applyAlignment="1" applyProtection="1">
      <alignment horizontal="left" wrapText="1"/>
      <protection locked="0"/>
    </xf>
    <xf numFmtId="3" fontId="11" fillId="9" borderId="24" xfId="0" applyNumberFormat="1" applyFont="1" applyFill="1" applyBorder="1" applyProtection="1">
      <protection locked="0"/>
    </xf>
    <xf numFmtId="3" fontId="11" fillId="9" borderId="0" xfId="0" applyNumberFormat="1" applyFont="1" applyFill="1" applyAlignment="1" applyProtection="1">
      <alignment horizontal="right"/>
      <protection locked="0"/>
    </xf>
    <xf numFmtId="3" fontId="11" fillId="9" borderId="0" xfId="0" applyNumberFormat="1" applyFont="1" applyFill="1" applyProtection="1">
      <protection locked="0"/>
    </xf>
    <xf numFmtId="0" fontId="11" fillId="9" borderId="0" xfId="0" applyFont="1" applyFill="1" applyProtection="1">
      <protection locked="0"/>
    </xf>
    <xf numFmtId="3" fontId="11" fillId="0" borderId="24" xfId="0" applyNumberFormat="1" applyFont="1" applyBorder="1" applyProtection="1">
      <protection locked="0"/>
    </xf>
    <xf numFmtId="169" fontId="0" fillId="0" borderId="0" xfId="0" applyNumberFormat="1"/>
    <xf numFmtId="5" fontId="0" fillId="0" borderId="0" xfId="0" applyNumberFormat="1"/>
    <xf numFmtId="7" fontId="0" fillId="0" borderId="0" xfId="0" applyNumberFormat="1"/>
    <xf numFmtId="0" fontId="11" fillId="0" borderId="1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41" xfId="0" applyFont="1" applyBorder="1"/>
    <xf numFmtId="0" fontId="14" fillId="0" borderId="41" xfId="0" applyFont="1" applyBorder="1"/>
    <xf numFmtId="0" fontId="11" fillId="0" borderId="41" xfId="0" applyFont="1" applyBorder="1" applyAlignment="1">
      <alignment horizontal="center"/>
    </xf>
    <xf numFmtId="0" fontId="11" fillId="9" borderId="0" xfId="0" applyFont="1" applyFill="1" applyAlignment="1" applyProtection="1">
      <alignment horizontal="right"/>
      <protection locked="0"/>
    </xf>
    <xf numFmtId="0" fontId="24" fillId="0" borderId="0" xfId="0" applyFont="1"/>
    <xf numFmtId="169" fontId="24" fillId="0" borderId="0" xfId="7" applyNumberFormat="1" applyFont="1"/>
    <xf numFmtId="0" fontId="24" fillId="0" borderId="0" xfId="0" applyFont="1" applyAlignment="1">
      <alignment wrapText="1"/>
    </xf>
    <xf numFmtId="9" fontId="24" fillId="0" borderId="0" xfId="5" applyFont="1" applyFill="1"/>
    <xf numFmtId="0" fontId="25" fillId="0" borderId="0" xfId="0" applyFont="1" applyAlignment="1">
      <alignment horizontal="left" wrapText="1"/>
    </xf>
    <xf numFmtId="0" fontId="27" fillId="0" borderId="31" xfId="0" applyFont="1" applyBorder="1"/>
    <xf numFmtId="169" fontId="27" fillId="0" borderId="33" xfId="7" applyNumberFormat="1" applyFont="1" applyBorder="1"/>
    <xf numFmtId="3" fontId="11" fillId="9" borderId="42" xfId="0" applyNumberFormat="1" applyFont="1" applyFill="1" applyBorder="1" applyProtection="1">
      <protection locked="0"/>
    </xf>
    <xf numFmtId="0" fontId="1" fillId="0" borderId="43" xfId="0" applyFont="1" applyBorder="1"/>
    <xf numFmtId="0" fontId="14" fillId="0" borderId="44" xfId="0" applyFont="1" applyBorder="1"/>
    <xf numFmtId="0" fontId="0" fillId="0" borderId="44" xfId="0" applyBorder="1"/>
    <xf numFmtId="0" fontId="11" fillId="9" borderId="44" xfId="0" applyFont="1" applyFill="1" applyBorder="1" applyAlignment="1" applyProtection="1">
      <alignment horizontal="center"/>
      <protection locked="0"/>
    </xf>
    <xf numFmtId="0" fontId="1" fillId="0" borderId="45" xfId="0" applyFont="1" applyBorder="1"/>
    <xf numFmtId="0" fontId="11" fillId="8" borderId="44" xfId="0" applyFont="1" applyFill="1" applyBorder="1" applyAlignment="1" applyProtection="1">
      <alignment horizontal="center"/>
      <protection locked="0"/>
    </xf>
    <xf numFmtId="0" fontId="11" fillId="9" borderId="26" xfId="0" applyFont="1" applyFill="1" applyBorder="1" applyAlignment="1" applyProtection="1">
      <alignment horizontal="left"/>
      <protection locked="0"/>
    </xf>
    <xf numFmtId="0" fontId="19" fillId="9" borderId="34" xfId="0" applyFont="1" applyFill="1" applyBorder="1" applyAlignment="1">
      <alignment horizontal="right"/>
    </xf>
    <xf numFmtId="0" fontId="11" fillId="9" borderId="6" xfId="0" applyFont="1" applyFill="1" applyBorder="1" applyAlignment="1" applyProtection="1">
      <alignment horizontal="left" wrapText="1"/>
      <protection locked="0"/>
    </xf>
    <xf numFmtId="0" fontId="11" fillId="9" borderId="6" xfId="0" applyFont="1" applyFill="1" applyBorder="1" applyAlignment="1" applyProtection="1">
      <alignment horizontal="center" wrapText="1"/>
      <protection locked="0"/>
    </xf>
    <xf numFmtId="169" fontId="1" fillId="0" borderId="0" xfId="0" applyNumberFormat="1" applyFont="1"/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0" xfId="0" applyProtection="1">
      <protection locked="0"/>
    </xf>
    <xf numFmtId="0" fontId="0" fillId="0" borderId="50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/>
      <protection locked="0"/>
    </xf>
    <xf numFmtId="44" fontId="5" fillId="0" borderId="0" xfId="2" applyFont="1" applyFill="1" applyBorder="1" applyAlignment="1" applyProtection="1">
      <alignment horizontal="left" wrapText="1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44" fontId="5" fillId="0" borderId="52" xfId="2" applyFont="1" applyFill="1" applyBorder="1" applyAlignment="1" applyProtection="1">
      <alignment horizontal="left" wrapText="1"/>
      <protection locked="0"/>
    </xf>
    <xf numFmtId="0" fontId="0" fillId="0" borderId="53" xfId="0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8" fillId="0" borderId="0" xfId="0" applyFont="1"/>
    <xf numFmtId="0" fontId="0" fillId="0" borderId="46" xfId="0" applyBorder="1" applyProtection="1">
      <protection locked="0"/>
    </xf>
    <xf numFmtId="0" fontId="0" fillId="0" borderId="51" xfId="0" applyBorder="1" applyProtection="1">
      <protection locked="0"/>
    </xf>
    <xf numFmtId="0" fontId="28" fillId="0" borderId="0" xfId="0" applyFont="1" applyAlignment="1">
      <alignment horizontal="left" vertical="top"/>
    </xf>
    <xf numFmtId="0" fontId="11" fillId="0" borderId="46" xfId="0" applyFont="1" applyBorder="1" applyAlignment="1" applyProtection="1">
      <alignment horizontal="left" vertical="top"/>
      <protection locked="0"/>
    </xf>
    <xf numFmtId="0" fontId="11" fillId="0" borderId="47" xfId="0" applyFont="1" applyBorder="1" applyAlignment="1" applyProtection="1">
      <alignment horizontal="left" vertical="top"/>
      <protection locked="0"/>
    </xf>
    <xf numFmtId="0" fontId="11" fillId="0" borderId="48" xfId="0" applyFont="1" applyBorder="1" applyAlignment="1" applyProtection="1">
      <alignment horizontal="left" vertical="top"/>
      <protection locked="0"/>
    </xf>
    <xf numFmtId="0" fontId="11" fillId="0" borderId="49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50" xfId="0" applyFont="1" applyBorder="1" applyAlignment="1" applyProtection="1">
      <alignment horizontal="left" vertical="top"/>
      <protection locked="0"/>
    </xf>
    <xf numFmtId="44" fontId="29" fillId="0" borderId="0" xfId="2" applyFont="1" applyFill="1" applyBorder="1" applyAlignment="1" applyProtection="1">
      <alignment horizontal="left" wrapText="1"/>
      <protection locked="0"/>
    </xf>
    <xf numFmtId="0" fontId="11" fillId="0" borderId="51" xfId="0" applyFont="1" applyBorder="1" applyAlignment="1" applyProtection="1">
      <alignment horizontal="left" vertical="top"/>
      <protection locked="0"/>
    </xf>
    <xf numFmtId="0" fontId="11" fillId="0" borderId="52" xfId="0" applyFont="1" applyBorder="1" applyAlignment="1" applyProtection="1">
      <alignment horizontal="left" vertical="top"/>
      <protection locked="0"/>
    </xf>
    <xf numFmtId="44" fontId="29" fillId="0" borderId="52" xfId="2" applyFont="1" applyFill="1" applyBorder="1" applyAlignment="1" applyProtection="1">
      <alignment horizontal="left" wrapText="1"/>
      <protection locked="0"/>
    </xf>
    <xf numFmtId="0" fontId="11" fillId="0" borderId="53" xfId="0" applyFont="1" applyBorder="1" applyAlignment="1" applyProtection="1">
      <alignment horizontal="left" vertical="top"/>
      <protection locked="0"/>
    </xf>
    <xf numFmtId="0" fontId="11" fillId="8" borderId="34" xfId="0" applyFont="1" applyFill="1" applyBorder="1" applyAlignment="1" applyProtection="1">
      <alignment vertical="center" wrapText="1"/>
      <protection locked="0"/>
    </xf>
    <xf numFmtId="168" fontId="11" fillId="0" borderId="3" xfId="0" applyNumberFormat="1" applyFont="1" applyBorder="1" applyAlignment="1" applyProtection="1">
      <alignment horizontal="left" wrapText="1"/>
      <protection locked="0"/>
    </xf>
    <xf numFmtId="0" fontId="11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Protection="1">
      <protection locked="0"/>
    </xf>
    <xf numFmtId="0" fontId="24" fillId="8" borderId="0" xfId="0" applyFont="1" applyFill="1" applyAlignment="1" applyProtection="1">
      <alignment horizontal="right" vertical="center"/>
      <protection locked="0"/>
    </xf>
    <xf numFmtId="0" fontId="11" fillId="9" borderId="43" xfId="0" applyFont="1" applyFill="1" applyBorder="1" applyAlignment="1" applyProtection="1">
      <alignment horizontal="center" vertical="center"/>
      <protection locked="0"/>
    </xf>
    <xf numFmtId="0" fontId="11" fillId="8" borderId="45" xfId="0" applyFont="1" applyFill="1" applyBorder="1" applyAlignment="1" applyProtection="1">
      <alignment horizontal="center" vertical="center"/>
      <protection locked="0"/>
    </xf>
    <xf numFmtId="169" fontId="12" fillId="0" borderId="0" xfId="7" applyNumberFormat="1" applyFont="1"/>
    <xf numFmtId="169" fontId="3" fillId="0" borderId="0" xfId="7" applyNumberFormat="1" applyFont="1"/>
    <xf numFmtId="169" fontId="3" fillId="0" borderId="0" xfId="0" applyNumberFormat="1" applyFont="1"/>
    <xf numFmtId="37" fontId="11" fillId="0" borderId="26" xfId="0" applyNumberFormat="1" applyFont="1" applyBorder="1"/>
    <xf numFmtId="44" fontId="0" fillId="0" borderId="0" xfId="0" applyNumberFormat="1"/>
    <xf numFmtId="44" fontId="7" fillId="0" borderId="0" xfId="2" applyFont="1" applyFill="1" applyBorder="1" applyProtection="1"/>
    <xf numFmtId="0" fontId="0" fillId="0" borderId="41" xfId="0" applyBorder="1"/>
    <xf numFmtId="0" fontId="12" fillId="4" borderId="54" xfId="0" applyFont="1" applyFill="1" applyBorder="1"/>
    <xf numFmtId="0" fontId="14" fillId="4" borderId="55" xfId="0" applyFont="1" applyFill="1" applyBorder="1"/>
    <xf numFmtId="0" fontId="11" fillId="4" borderId="56" xfId="0" applyFont="1" applyFill="1" applyBorder="1" applyAlignment="1">
      <alignment horizontal="center"/>
    </xf>
    <xf numFmtId="0" fontId="12" fillId="0" borderId="57" xfId="0" applyFont="1" applyBorder="1"/>
    <xf numFmtId="0" fontId="11" fillId="0" borderId="58" xfId="0" applyFont="1" applyBorder="1" applyAlignment="1">
      <alignment horizontal="center"/>
    </xf>
    <xf numFmtId="0" fontId="11" fillId="0" borderId="59" xfId="0" applyFont="1" applyBorder="1"/>
    <xf numFmtId="9" fontId="11" fillId="0" borderId="0" xfId="5" applyFont="1" applyBorder="1"/>
    <xf numFmtId="0" fontId="0" fillId="0" borderId="60" xfId="0" applyBorder="1"/>
    <xf numFmtId="0" fontId="0" fillId="0" borderId="59" xfId="0" applyBorder="1"/>
    <xf numFmtId="0" fontId="0" fillId="0" borderId="62" xfId="0" applyBorder="1"/>
    <xf numFmtId="0" fontId="0" fillId="0" borderId="61" xfId="0" applyBorder="1"/>
    <xf numFmtId="0" fontId="0" fillId="9" borderId="41" xfId="0" applyFill="1" applyBorder="1" applyProtection="1">
      <protection locked="0"/>
    </xf>
    <xf numFmtId="0" fontId="0" fillId="9" borderId="61" xfId="0" applyFill="1" applyBorder="1" applyProtection="1">
      <protection locked="0"/>
    </xf>
    <xf numFmtId="0" fontId="0" fillId="8" borderId="61" xfId="0" applyFill="1" applyBorder="1" applyProtection="1">
      <protection locked="0"/>
    </xf>
    <xf numFmtId="0" fontId="11" fillId="8" borderId="60" xfId="0" applyFont="1" applyFill="1" applyBorder="1" applyAlignment="1" applyProtection="1">
      <alignment horizontal="center"/>
      <protection locked="0"/>
    </xf>
    <xf numFmtId="0" fontId="11" fillId="9" borderId="60" xfId="0" applyFont="1" applyFill="1" applyBorder="1" applyAlignment="1" applyProtection="1">
      <alignment horizontal="center"/>
      <protection locked="0"/>
    </xf>
    <xf numFmtId="14" fontId="11" fillId="9" borderId="60" xfId="0" applyNumberFormat="1" applyFont="1" applyFill="1" applyBorder="1" applyAlignment="1" applyProtection="1">
      <alignment horizontal="center"/>
      <protection locked="0"/>
    </xf>
    <xf numFmtId="14" fontId="11" fillId="8" borderId="60" xfId="0" applyNumberFormat="1" applyFont="1" applyFill="1" applyBorder="1" applyAlignment="1" applyProtection="1">
      <alignment horizontal="center"/>
      <protection locked="0"/>
    </xf>
    <xf numFmtId="0" fontId="1" fillId="8" borderId="41" xfId="0" applyFont="1" applyFill="1" applyBorder="1" applyProtection="1">
      <protection locked="0"/>
    </xf>
    <xf numFmtId="0" fontId="14" fillId="0" borderId="43" xfId="0" applyFont="1" applyBorder="1"/>
    <xf numFmtId="0" fontId="14" fillId="0" borderId="45" xfId="0" applyFont="1" applyBorder="1"/>
    <xf numFmtId="0" fontId="0" fillId="9" borderId="0" xfId="0" applyFill="1" applyProtection="1">
      <protection locked="0"/>
    </xf>
    <xf numFmtId="0" fontId="0" fillId="9" borderId="60" xfId="0" applyFill="1" applyBorder="1" applyProtection="1">
      <protection locked="0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4" fillId="0" borderId="0" xfId="0" applyFont="1" applyAlignment="1">
      <alignment horizontal="left" vertical="top"/>
    </xf>
    <xf numFmtId="0" fontId="0" fillId="0" borderId="0" xfId="0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168" fontId="11" fillId="0" borderId="6" xfId="0" applyNumberFormat="1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center" wrapText="1"/>
    </xf>
    <xf numFmtId="168" fontId="11" fillId="0" borderId="3" xfId="2" applyNumberFormat="1" applyFont="1" applyFill="1" applyBorder="1" applyAlignment="1" applyProtection="1">
      <alignment horizontal="left" wrapText="1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12" fillId="0" borderId="30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63" xfId="0" applyFont="1" applyBorder="1" applyAlignment="1">
      <alignment horizontal="left"/>
    </xf>
    <xf numFmtId="0" fontId="12" fillId="0" borderId="63" xfId="0" applyFont="1" applyBorder="1" applyAlignment="1">
      <alignment horizontal="center"/>
    </xf>
    <xf numFmtId="0" fontId="11" fillId="9" borderId="64" xfId="0" applyFont="1" applyFill="1" applyBorder="1" applyAlignment="1" applyProtection="1">
      <alignment horizontal="left"/>
      <protection locked="0"/>
    </xf>
    <xf numFmtId="0" fontId="11" fillId="9" borderId="67" xfId="0" applyFont="1" applyFill="1" applyBorder="1" applyAlignment="1" applyProtection="1">
      <alignment horizontal="left"/>
      <protection locked="0"/>
    </xf>
    <xf numFmtId="0" fontId="11" fillId="9" borderId="70" xfId="0" applyFont="1" applyFill="1" applyBorder="1" applyAlignment="1" applyProtection="1">
      <alignment horizontal="left"/>
      <protection locked="0"/>
    </xf>
    <xf numFmtId="0" fontId="11" fillId="9" borderId="73" xfId="0" applyFont="1" applyFill="1" applyBorder="1" applyAlignment="1" applyProtection="1">
      <alignment horizontal="left"/>
      <protection locked="0"/>
    </xf>
    <xf numFmtId="0" fontId="11" fillId="9" borderId="74" xfId="0" applyFont="1" applyFill="1" applyBorder="1" applyAlignment="1" applyProtection="1">
      <alignment horizontal="left"/>
      <protection locked="0"/>
    </xf>
    <xf numFmtId="0" fontId="11" fillId="9" borderId="65" xfId="0" applyFont="1" applyFill="1" applyBorder="1" applyAlignment="1" applyProtection="1">
      <alignment horizontal="center"/>
      <protection locked="0"/>
    </xf>
    <xf numFmtId="0" fontId="11" fillId="9" borderId="66" xfId="0" applyFont="1" applyFill="1" applyBorder="1" applyAlignment="1" applyProtection="1">
      <alignment horizontal="center"/>
      <protection locked="0"/>
    </xf>
    <xf numFmtId="0" fontId="11" fillId="9" borderId="68" xfId="0" applyFont="1" applyFill="1" applyBorder="1" applyAlignment="1" applyProtection="1">
      <alignment horizontal="center"/>
      <protection locked="0"/>
    </xf>
    <xf numFmtId="0" fontId="11" fillId="9" borderId="69" xfId="0" applyFont="1" applyFill="1" applyBorder="1" applyAlignment="1" applyProtection="1">
      <alignment horizontal="center"/>
      <protection locked="0"/>
    </xf>
    <xf numFmtId="0" fontId="11" fillId="9" borderId="71" xfId="0" applyFont="1" applyFill="1" applyBorder="1" applyAlignment="1" applyProtection="1">
      <alignment horizontal="center"/>
      <protection locked="0"/>
    </xf>
    <xf numFmtId="0" fontId="11" fillId="9" borderId="72" xfId="0" applyFont="1" applyFill="1" applyBorder="1" applyAlignment="1" applyProtection="1">
      <alignment horizontal="center"/>
      <protection locked="0"/>
    </xf>
    <xf numFmtId="0" fontId="11" fillId="9" borderId="6" xfId="0" applyFont="1" applyFill="1" applyBorder="1" applyAlignment="1" applyProtection="1">
      <alignment horizontal="center" wrapText="1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1" fillId="0" borderId="24" xfId="0" applyNumberFormat="1" applyFont="1" applyFill="1" applyBorder="1" applyProtection="1"/>
    <xf numFmtId="0" fontId="30" fillId="0" borderId="63" xfId="0" applyFont="1" applyBorder="1" applyAlignment="1">
      <alignment horizontal="center"/>
    </xf>
    <xf numFmtId="0" fontId="11" fillId="0" borderId="0" xfId="0" applyNumberFormat="1" applyFont="1"/>
    <xf numFmtId="0" fontId="12" fillId="0" borderId="41" xfId="0" applyFont="1" applyBorder="1" applyAlignment="1">
      <alignment vertical="center" wrapText="1"/>
    </xf>
    <xf numFmtId="168" fontId="12" fillId="0" borderId="41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3" borderId="0" xfId="0" applyFont="1" applyFill="1" applyAlignment="1">
      <alignment horizontal="left" wrapText="1"/>
    </xf>
    <xf numFmtId="0" fontId="12" fillId="9" borderId="14" xfId="0" applyFont="1" applyFill="1" applyBorder="1" applyAlignment="1">
      <alignment horizontal="left" vertical="center" wrapText="1"/>
    </xf>
    <xf numFmtId="0" fontId="12" fillId="9" borderId="15" xfId="0" applyFont="1" applyFill="1" applyBorder="1" applyAlignment="1">
      <alignment horizontal="left" vertical="center" wrapText="1"/>
    </xf>
    <xf numFmtId="0" fontId="12" fillId="9" borderId="16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 applyProtection="1">
      <alignment horizontal="left" wrapText="1"/>
      <protection locked="0"/>
    </xf>
    <xf numFmtId="0" fontId="11" fillId="9" borderId="5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25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9" borderId="7" xfId="0" applyFont="1" applyFill="1" applyBorder="1" applyAlignment="1" applyProtection="1">
      <alignment horizontal="left" vertical="top" wrapText="1"/>
      <protection locked="0"/>
    </xf>
    <xf numFmtId="0" fontId="11" fillId="9" borderId="9" xfId="0" applyFont="1" applyFill="1" applyBorder="1" applyAlignment="1" applyProtection="1">
      <alignment horizontal="left" vertical="top" wrapText="1"/>
      <protection locked="0"/>
    </xf>
    <xf numFmtId="0" fontId="11" fillId="9" borderId="8" xfId="0" applyFont="1" applyFill="1" applyBorder="1" applyAlignment="1" applyProtection="1">
      <alignment horizontal="left" vertical="top" wrapText="1"/>
      <protection locked="0"/>
    </xf>
    <xf numFmtId="0" fontId="12" fillId="9" borderId="14" xfId="0" applyFont="1" applyFill="1" applyBorder="1" applyAlignment="1">
      <alignment horizontal="left" vertical="top" wrapText="1"/>
    </xf>
    <xf numFmtId="0" fontId="12" fillId="9" borderId="15" xfId="0" applyFont="1" applyFill="1" applyBorder="1" applyAlignment="1">
      <alignment horizontal="left" vertical="top" wrapText="1"/>
    </xf>
    <xf numFmtId="0" fontId="12" fillId="9" borderId="16" xfId="0" applyFont="1" applyFill="1" applyBorder="1" applyAlignment="1">
      <alignment horizontal="left" vertical="top" wrapText="1"/>
    </xf>
    <xf numFmtId="0" fontId="9" fillId="0" borderId="0" xfId="0" applyFont="1" applyAlignment="1"/>
    <xf numFmtId="0" fontId="10" fillId="3" borderId="0" xfId="0" applyFont="1" applyFill="1" applyAlignment="1">
      <alignment wrapText="1"/>
    </xf>
    <xf numFmtId="0" fontId="12" fillId="9" borderId="14" xfId="0" applyFont="1" applyFill="1" applyBorder="1" applyAlignment="1">
      <alignment horizontal="left"/>
    </xf>
    <xf numFmtId="0" fontId="12" fillId="9" borderId="15" xfId="0" applyFont="1" applyFill="1" applyBorder="1" applyAlignment="1">
      <alignment horizontal="left"/>
    </xf>
    <xf numFmtId="0" fontId="12" fillId="9" borderId="16" xfId="0" applyFont="1" applyFill="1" applyBorder="1" applyAlignment="1">
      <alignment horizontal="left"/>
    </xf>
    <xf numFmtId="0" fontId="12" fillId="8" borderId="14" xfId="0" applyFont="1" applyFill="1" applyBorder="1" applyAlignment="1">
      <alignment horizontal="left"/>
    </xf>
    <xf numFmtId="0" fontId="12" fillId="8" borderId="15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left"/>
    </xf>
    <xf numFmtId="49" fontId="11" fillId="0" borderId="6" xfId="0" applyNumberFormat="1" applyFont="1" applyBorder="1" applyAlignment="1">
      <alignment horizontal="left" wrapText="1"/>
    </xf>
    <xf numFmtId="49" fontId="11" fillId="0" borderId="5" xfId="0" applyNumberFormat="1" applyFont="1" applyBorder="1" applyAlignment="1">
      <alignment horizontal="left" wrapText="1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4" borderId="35" xfId="0" applyFont="1" applyFill="1" applyBorder="1" applyAlignment="1">
      <alignment horizontal="left" vertical="top" wrapText="1"/>
    </xf>
    <xf numFmtId="0" fontId="12" fillId="4" borderId="29" xfId="0" applyFont="1" applyFill="1" applyBorder="1" applyAlignment="1">
      <alignment horizontal="left" vertical="top" wrapText="1"/>
    </xf>
    <xf numFmtId="0" fontId="12" fillId="4" borderId="36" xfId="0" applyFont="1" applyFill="1" applyBorder="1" applyAlignment="1">
      <alignment horizontal="left" vertical="top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8" borderId="35" xfId="0" applyFont="1" applyFill="1" applyBorder="1" applyAlignment="1">
      <alignment horizontal="left" vertical="top" wrapText="1"/>
    </xf>
    <xf numFmtId="0" fontId="12" fillId="8" borderId="29" xfId="0" applyFont="1" applyFill="1" applyBorder="1" applyAlignment="1">
      <alignment horizontal="left" vertical="top" wrapText="1"/>
    </xf>
    <xf numFmtId="0" fontId="12" fillId="8" borderId="36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top" wrapText="1"/>
    </xf>
    <xf numFmtId="49" fontId="11" fillId="0" borderId="6" xfId="0" applyNumberFormat="1" applyFont="1" applyBorder="1" applyAlignment="1" applyProtection="1">
      <alignment horizontal="left" wrapText="1"/>
    </xf>
    <xf numFmtId="49" fontId="11" fillId="0" borderId="5" xfId="0" applyNumberFormat="1" applyFont="1" applyBorder="1" applyAlignment="1" applyProtection="1">
      <alignment horizontal="left" wrapText="1"/>
    </xf>
    <xf numFmtId="0" fontId="12" fillId="8" borderId="14" xfId="0" applyFont="1" applyFill="1" applyBorder="1" applyAlignment="1">
      <alignment horizontal="left" vertical="top" wrapText="1"/>
    </xf>
    <xf numFmtId="0" fontId="12" fillId="8" borderId="15" xfId="0" applyFont="1" applyFill="1" applyBorder="1" applyAlignment="1">
      <alignment horizontal="left" vertical="top" wrapText="1"/>
    </xf>
    <xf numFmtId="0" fontId="12" fillId="8" borderId="1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left"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</cellXfs>
  <cellStyles count="8">
    <cellStyle name="Comma" xfId="7" builtinId="3"/>
    <cellStyle name="Comma 2" xfId="1"/>
    <cellStyle name="Currency" xfId="2" builtinId="4"/>
    <cellStyle name="Currency 2" xfId="3"/>
    <cellStyle name="Normal" xfId="0" builtinId="0"/>
    <cellStyle name="Normal 2" xfId="4"/>
    <cellStyle name="Percent" xfId="5" builtinId="5"/>
    <cellStyle name="Percent 2" xfId="6"/>
  </cellStyles>
  <dxfs count="49">
    <dxf>
      <font>
        <color rgb="FFFF0000"/>
      </font>
      <fill>
        <patternFill>
          <bgColor rgb="FFFFCC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9200"/>
      </font>
      <fill>
        <patternFill>
          <bgColor rgb="FFFFEDB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9200"/>
      </font>
      <fill>
        <patternFill>
          <bgColor rgb="FFFFEDB3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00602B"/>
      </font>
      <fill>
        <patternFill>
          <bgColor rgb="FFD6FEE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theme="3"/>
      </font>
      <fill>
        <patternFill patternType="none">
          <bgColor auto="1"/>
        </patternFill>
      </fill>
    </dxf>
    <dxf>
      <font>
        <color rgb="FF00602B"/>
      </font>
      <fill>
        <patternFill>
          <bgColor rgb="FFD6FEE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2426F"/>
      <color rgb="FFC09200"/>
      <color rgb="FFFFEDB3"/>
      <color rgb="FFFFCC00"/>
      <color rgb="FFFFFFCC"/>
      <color rgb="FFD0F8DF"/>
      <color rgb="FFD6FEEC"/>
      <color rgb="FF00602B"/>
      <color rgb="FFADFDD9"/>
      <color rgb="FFADF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79490</xdr:colOff>
      <xdr:row>0</xdr:row>
      <xdr:rowOff>78179</xdr:rowOff>
    </xdr:from>
    <xdr:to>
      <xdr:col>0</xdr:col>
      <xdr:colOff>2295112</xdr:colOff>
      <xdr:row>0</xdr:row>
      <xdr:rowOff>589462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0" y="78179"/>
          <a:ext cx="2215622" cy="51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79490</xdr:colOff>
      <xdr:row>0</xdr:row>
      <xdr:rowOff>78179</xdr:rowOff>
    </xdr:from>
    <xdr:to>
      <xdr:col>3</xdr:col>
      <xdr:colOff>161512</xdr:colOff>
      <xdr:row>0</xdr:row>
      <xdr:rowOff>589462</xdr:rowOff>
    </xdr:to>
    <xdr:pic>
      <xdr:nvPicPr>
        <xdr:cNvPr id="8290" name="image1.jpeg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0" y="78179"/>
          <a:ext cx="2223076" cy="51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79490</xdr:colOff>
      <xdr:row>0</xdr:row>
      <xdr:rowOff>78179</xdr:rowOff>
    </xdr:from>
    <xdr:to>
      <xdr:col>0</xdr:col>
      <xdr:colOff>2295112</xdr:colOff>
      <xdr:row>0</xdr:row>
      <xdr:rowOff>589462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0" y="78179"/>
          <a:ext cx="2215622" cy="51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79490</xdr:colOff>
      <xdr:row>0</xdr:row>
      <xdr:rowOff>78179</xdr:rowOff>
    </xdr:from>
    <xdr:to>
      <xdr:col>3</xdr:col>
      <xdr:colOff>256762</xdr:colOff>
      <xdr:row>0</xdr:row>
      <xdr:rowOff>589462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0" y="78179"/>
          <a:ext cx="2215622" cy="51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79490</xdr:colOff>
      <xdr:row>0</xdr:row>
      <xdr:rowOff>78179</xdr:rowOff>
    </xdr:from>
    <xdr:to>
      <xdr:col>3</xdr:col>
      <xdr:colOff>256762</xdr:colOff>
      <xdr:row>0</xdr:row>
      <xdr:rowOff>589462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0" y="78179"/>
          <a:ext cx="2215622" cy="51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79490</xdr:colOff>
      <xdr:row>0</xdr:row>
      <xdr:rowOff>78179</xdr:rowOff>
    </xdr:from>
    <xdr:to>
      <xdr:col>0</xdr:col>
      <xdr:colOff>2394595</xdr:colOff>
      <xdr:row>0</xdr:row>
      <xdr:rowOff>589462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0" y="78179"/>
          <a:ext cx="2215622" cy="511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494772</xdr:colOff>
      <xdr:row>4</xdr:row>
      <xdr:rowOff>28683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4522" cy="663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fcac177b-eed6-4bbb-bbb7-17b7035adaad\766%20Cauldwell%20Avenue,%20Bronx\Mortgage%20Offerings\766%20Cauldwell%20Avenue,%20Bron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Brennan\WORK\CONST\244744th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readsheet%20Files\PROJECTS\jg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Data Page"/>
      <sheetName val="MO 1"/>
      <sheetName val="MO 2"/>
      <sheetName val="MO 3"/>
      <sheetName val="Mort Schedule"/>
      <sheetName val="rents"/>
      <sheetName val="Construction Interest"/>
      <sheetName val="Formulas"/>
      <sheetName val="SBMC MUNI DEBTS &amp; ERPS"/>
      <sheetName val="Schedule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J51or421analysis"/>
      <sheetName val="Basic Data Page"/>
      <sheetName val="Schedule B"/>
      <sheetName val="MO 1"/>
      <sheetName val="MO 2"/>
      <sheetName val="MO 3"/>
      <sheetName val="Mort Schedule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Data Page"/>
      <sheetName val="Schedule B"/>
      <sheetName val="Cash Flow"/>
      <sheetName val="MO 1"/>
      <sheetName val="MO 2"/>
      <sheetName val="MO 3"/>
      <sheetName val="schc"/>
      <sheetName val="sales"/>
      <sheetName val="backup"/>
      <sheetName val="Mort Schedule"/>
      <sheetName val="Formulas"/>
      <sheetName val="J51or421"/>
      <sheetName val="worksheet"/>
      <sheetName val="MO 2 sales"/>
      <sheetName val="infopage2"/>
      <sheetName val="J51or421analysis"/>
      <sheetName val="unit breakdown"/>
      <sheetName val="Amort CPC"/>
      <sheetName val="Amort HP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108"/>
  <sheetViews>
    <sheetView zoomScaleNormal="100" workbookViewId="0">
      <selection activeCell="L26" sqref="L26"/>
    </sheetView>
  </sheetViews>
  <sheetFormatPr defaultColWidth="9.73046875" defaultRowHeight="12.75" x14ac:dyDescent="0.35"/>
  <cols>
    <col min="1" max="1" width="51.265625" customWidth="1"/>
    <col min="2" max="2" width="7.1328125" customWidth="1"/>
    <col min="3" max="3" width="14.265625" customWidth="1"/>
    <col min="4" max="4" width="2.265625" customWidth="1"/>
    <col min="6" max="6" width="6.73046875" customWidth="1"/>
    <col min="7" max="7" width="73" customWidth="1"/>
    <col min="8" max="8" width="13.59765625" customWidth="1"/>
    <col min="9" max="9" width="15.59765625" customWidth="1"/>
    <col min="10" max="10" width="1.265625" customWidth="1"/>
    <col min="11" max="11" width="15.1328125" customWidth="1"/>
    <col min="12" max="12" width="36.265625" customWidth="1"/>
  </cols>
  <sheetData>
    <row r="1" spans="1:17" ht="69.95" customHeight="1" x14ac:dyDescent="0.9">
      <c r="A1" s="315" t="s">
        <v>0</v>
      </c>
      <c r="B1" s="315"/>
      <c r="C1" s="315"/>
      <c r="D1" s="28"/>
      <c r="E1" s="28"/>
      <c r="F1" s="28"/>
      <c r="G1" s="28"/>
      <c r="H1" s="28"/>
      <c r="I1" s="28"/>
      <c r="J1" s="28"/>
    </row>
    <row r="2" spans="1:17" ht="30" customHeight="1" thickBot="1" x14ac:dyDescent="0.85">
      <c r="A2" s="316" t="s">
        <v>199</v>
      </c>
      <c r="B2" s="316"/>
      <c r="C2" s="316"/>
      <c r="D2" s="27"/>
      <c r="E2" s="27"/>
      <c r="F2" s="27"/>
      <c r="M2" s="27"/>
      <c r="N2" s="27"/>
      <c r="O2" s="27"/>
    </row>
    <row r="3" spans="1:17" ht="28.5" customHeight="1" thickBot="1" x14ac:dyDescent="0.85">
      <c r="A3" s="317" t="s">
        <v>1</v>
      </c>
      <c r="B3" s="318"/>
      <c r="C3" s="319"/>
      <c r="D3" s="27"/>
      <c r="E3" s="27"/>
      <c r="F3" s="27"/>
      <c r="M3" s="27"/>
      <c r="N3" s="27"/>
      <c r="O3" s="27"/>
    </row>
    <row r="4" spans="1:17" ht="21.75" thickBot="1" x14ac:dyDescent="0.85">
      <c r="A4" s="320" t="s">
        <v>2</v>
      </c>
      <c r="B4" s="321"/>
      <c r="C4" s="322"/>
      <c r="D4" s="27"/>
      <c r="E4" s="27"/>
      <c r="F4" s="27"/>
      <c r="G4" s="72" t="s">
        <v>200</v>
      </c>
      <c r="H4" s="71"/>
      <c r="I4" s="71"/>
      <c r="J4" s="71"/>
      <c r="K4" s="71"/>
      <c r="L4" s="71"/>
      <c r="M4" s="27"/>
      <c r="N4" s="27"/>
      <c r="O4" s="27"/>
    </row>
    <row r="5" spans="1:17" ht="13.5" thickBot="1" x14ac:dyDescent="0.45">
      <c r="A5" s="29" t="s">
        <v>3</v>
      </c>
      <c r="C5" s="159"/>
      <c r="D5" s="30"/>
      <c r="E5" s="30"/>
      <c r="F5" s="30"/>
      <c r="G5" s="292" t="s">
        <v>201</v>
      </c>
      <c r="H5" s="293" t="s">
        <v>202</v>
      </c>
      <c r="I5" s="293" t="s">
        <v>210</v>
      </c>
      <c r="J5" s="293"/>
      <c r="K5" s="293" t="s">
        <v>203</v>
      </c>
      <c r="L5" s="293" t="s">
        <v>205</v>
      </c>
      <c r="M5" s="209"/>
      <c r="N5" s="209"/>
      <c r="O5" s="209"/>
      <c r="P5" s="209"/>
      <c r="Q5" s="209"/>
    </row>
    <row r="6" spans="1:17" ht="13.15" thickBot="1" x14ac:dyDescent="0.4">
      <c r="A6" s="29" t="s">
        <v>4</v>
      </c>
      <c r="C6" s="160"/>
      <c r="D6" s="30"/>
      <c r="E6" s="30"/>
      <c r="F6" s="30"/>
      <c r="G6" s="296"/>
      <c r="H6" s="301"/>
      <c r="I6" s="302"/>
      <c r="J6" s="302"/>
      <c r="K6" s="302"/>
      <c r="L6" s="299"/>
      <c r="M6" s="209"/>
      <c r="N6" s="209"/>
      <c r="O6" s="209"/>
      <c r="P6" s="209"/>
      <c r="Q6" s="209"/>
    </row>
    <row r="7" spans="1:17" ht="13.15" thickBot="1" x14ac:dyDescent="0.4">
      <c r="A7" s="29" t="s">
        <v>193</v>
      </c>
      <c r="C7" s="160"/>
      <c r="D7" s="31"/>
      <c r="E7" s="31"/>
      <c r="F7" s="30"/>
      <c r="G7" s="297"/>
      <c r="H7" s="303"/>
      <c r="I7" s="304"/>
      <c r="J7" s="304"/>
      <c r="K7" s="304"/>
      <c r="L7" s="300"/>
      <c r="M7" s="209"/>
      <c r="N7" s="209"/>
      <c r="O7" s="209"/>
      <c r="P7" s="209"/>
      <c r="Q7" s="209"/>
    </row>
    <row r="8" spans="1:17" ht="13.9" customHeight="1" thickBot="1" x14ac:dyDescent="0.4">
      <c r="A8" s="29" t="s">
        <v>5</v>
      </c>
      <c r="C8" s="160"/>
      <c r="D8" s="31"/>
      <c r="E8" s="31"/>
      <c r="F8" s="30"/>
      <c r="G8" s="297"/>
      <c r="H8" s="303"/>
      <c r="I8" s="304"/>
      <c r="J8" s="304"/>
      <c r="K8" s="304"/>
      <c r="L8" s="300"/>
      <c r="M8" s="209"/>
      <c r="N8" s="209"/>
      <c r="O8" s="209"/>
      <c r="P8" s="209"/>
      <c r="Q8" s="209"/>
    </row>
    <row r="9" spans="1:17" ht="13.9" customHeight="1" thickBot="1" x14ac:dyDescent="0.4">
      <c r="A9" s="29" t="s">
        <v>6</v>
      </c>
      <c r="C9" s="160"/>
      <c r="D9" s="31"/>
      <c r="E9" s="31"/>
      <c r="F9" s="30"/>
      <c r="G9" s="297"/>
      <c r="H9" s="303"/>
      <c r="I9" s="304"/>
      <c r="J9" s="304"/>
      <c r="K9" s="304"/>
      <c r="L9" s="300"/>
      <c r="M9" s="209"/>
      <c r="N9" s="209"/>
      <c r="O9" s="209"/>
      <c r="P9" s="209"/>
      <c r="Q9" s="209"/>
    </row>
    <row r="10" spans="1:17" ht="13.9" customHeight="1" thickBot="1" x14ac:dyDescent="0.4">
      <c r="A10" s="29" t="s">
        <v>194</v>
      </c>
      <c r="C10" s="187"/>
      <c r="D10" s="31"/>
      <c r="E10" s="31"/>
      <c r="F10" s="30"/>
      <c r="G10" s="297"/>
      <c r="H10" s="303"/>
      <c r="I10" s="304"/>
      <c r="J10" s="304"/>
      <c r="K10" s="304"/>
      <c r="L10" s="300"/>
      <c r="M10" s="209"/>
      <c r="N10" s="209"/>
      <c r="O10" s="209"/>
      <c r="P10" s="209"/>
      <c r="Q10" s="209"/>
    </row>
    <row r="11" spans="1:17" ht="13.9" customHeight="1" thickBot="1" x14ac:dyDescent="0.4">
      <c r="A11" s="29" t="s">
        <v>197</v>
      </c>
      <c r="C11" s="30">
        <f>'Rent Roll'!C209</f>
        <v>0</v>
      </c>
      <c r="D11" s="31"/>
      <c r="E11" s="31"/>
      <c r="F11" s="30"/>
      <c r="G11" s="297"/>
      <c r="H11" s="303"/>
      <c r="I11" s="304"/>
      <c r="J11" s="304"/>
      <c r="K11" s="304"/>
      <c r="L11" s="300"/>
      <c r="M11" s="209"/>
      <c r="N11" s="209"/>
      <c r="O11" s="209"/>
      <c r="P11" s="209"/>
      <c r="Q11" s="209"/>
    </row>
    <row r="12" spans="1:17" ht="13.9" customHeight="1" thickBot="1" x14ac:dyDescent="0.4">
      <c r="A12" s="29" t="s">
        <v>196</v>
      </c>
      <c r="C12" s="30">
        <f>'Rent Roll'!H6</f>
        <v>0</v>
      </c>
      <c r="D12" s="31"/>
      <c r="E12" s="31"/>
      <c r="F12" s="30"/>
      <c r="G12" s="297"/>
      <c r="H12" s="303"/>
      <c r="I12" s="304"/>
      <c r="J12" s="304"/>
      <c r="K12" s="304"/>
      <c r="L12" s="300"/>
      <c r="M12" s="209"/>
      <c r="N12" s="209"/>
      <c r="O12" s="209"/>
      <c r="P12" s="209"/>
      <c r="Q12" s="209"/>
    </row>
    <row r="13" spans="1:17" ht="13.9" customHeight="1" thickBot="1" x14ac:dyDescent="0.4">
      <c r="A13" s="29" t="s">
        <v>207</v>
      </c>
      <c r="C13" s="312">
        <f>'Rent Roll'!D209:D209</f>
        <v>0</v>
      </c>
      <c r="D13" s="31"/>
      <c r="E13" s="31"/>
      <c r="F13" s="30"/>
      <c r="G13" s="297"/>
      <c r="H13" s="303"/>
      <c r="I13" s="304"/>
      <c r="J13" s="304"/>
      <c r="K13" s="304"/>
      <c r="L13" s="300"/>
      <c r="M13" s="209"/>
      <c r="N13" s="209"/>
      <c r="O13" s="209"/>
      <c r="P13" s="209"/>
      <c r="Q13" s="209"/>
    </row>
    <row r="14" spans="1:17" ht="13.9" customHeight="1" thickBot="1" x14ac:dyDescent="0.4">
      <c r="A14" s="29"/>
      <c r="B14" s="33"/>
      <c r="C14" s="31"/>
      <c r="D14" s="31"/>
      <c r="E14" s="31"/>
      <c r="F14" s="30"/>
      <c r="G14" s="297"/>
      <c r="H14" s="303"/>
      <c r="I14" s="304"/>
      <c r="J14" s="304"/>
      <c r="K14" s="304"/>
      <c r="L14" s="300"/>
      <c r="M14" s="209"/>
      <c r="N14" s="209"/>
      <c r="O14" s="209"/>
      <c r="P14" s="209"/>
      <c r="Q14" s="209"/>
    </row>
    <row r="15" spans="1:17" ht="13.9" customHeight="1" thickBot="1" x14ac:dyDescent="0.45">
      <c r="A15" s="72" t="s">
        <v>7</v>
      </c>
      <c r="B15" s="71"/>
      <c r="C15" s="71"/>
      <c r="D15" s="31"/>
      <c r="E15" s="31"/>
      <c r="F15" s="30"/>
      <c r="G15" s="297"/>
      <c r="H15" s="303"/>
      <c r="I15" s="304"/>
      <c r="J15" s="304"/>
      <c r="K15" s="304"/>
      <c r="L15" s="300"/>
      <c r="M15" s="209"/>
      <c r="N15" s="209"/>
      <c r="O15" s="209"/>
      <c r="P15" s="209"/>
      <c r="Q15" s="209"/>
    </row>
    <row r="16" spans="1:17" ht="13.9" customHeight="1" thickBot="1" x14ac:dyDescent="0.4">
      <c r="A16" s="29" t="s">
        <v>10</v>
      </c>
      <c r="C16" s="134">
        <f>'Rent Roll'!E209*12</f>
        <v>0</v>
      </c>
      <c r="D16" s="31"/>
      <c r="E16" s="31"/>
      <c r="F16" s="30"/>
      <c r="G16" s="297"/>
      <c r="H16" s="303"/>
      <c r="I16" s="304"/>
      <c r="J16" s="304"/>
      <c r="K16" s="304"/>
      <c r="L16" s="300"/>
      <c r="M16" s="209"/>
      <c r="N16" s="209"/>
      <c r="O16" s="209"/>
      <c r="P16" s="209"/>
      <c r="Q16" s="209"/>
    </row>
    <row r="17" spans="1:17" ht="13.9" customHeight="1" thickBot="1" x14ac:dyDescent="0.4">
      <c r="A17" s="34" t="s">
        <v>12</v>
      </c>
      <c r="C17" s="134">
        <f>'Rent Roll'!$F$209*12</f>
        <v>0</v>
      </c>
      <c r="D17" s="35"/>
      <c r="E17" s="31"/>
      <c r="G17" s="297"/>
      <c r="H17" s="303"/>
      <c r="I17" s="304"/>
      <c r="J17" s="304"/>
      <c r="K17" s="304"/>
      <c r="L17" s="300"/>
      <c r="M17" s="209"/>
      <c r="N17" s="209"/>
      <c r="O17" s="209"/>
      <c r="P17" s="209"/>
      <c r="Q17" s="209"/>
    </row>
    <row r="18" spans="1:17" ht="13.9" customHeight="1" thickBot="1" x14ac:dyDescent="0.4">
      <c r="A18" s="34" t="s">
        <v>15</v>
      </c>
      <c r="C18" s="134">
        <f>RES_INC-C17</f>
        <v>0</v>
      </c>
      <c r="D18" s="35"/>
      <c r="E18" s="31"/>
      <c r="G18" s="297"/>
      <c r="H18" s="303"/>
      <c r="I18" s="304"/>
      <c r="J18" s="304"/>
      <c r="K18" s="304"/>
      <c r="L18" s="300"/>
      <c r="M18" s="209"/>
      <c r="N18" s="209"/>
      <c r="O18" s="209"/>
      <c r="P18" s="209"/>
      <c r="Q18" s="209"/>
    </row>
    <row r="19" spans="1:17" ht="13.9" customHeight="1" thickBot="1" x14ac:dyDescent="0.4">
      <c r="A19" s="34" t="s">
        <v>18</v>
      </c>
      <c r="C19" s="134" t="e">
        <f>IF($I$25="Yes",C18*5%,('Rent Roll'!H209*12))</f>
        <v>#DIV/0!</v>
      </c>
      <c r="D19" s="35"/>
      <c r="E19" s="150" t="s">
        <v>19</v>
      </c>
      <c r="F19" s="30"/>
      <c r="G19" s="297"/>
      <c r="H19" s="303"/>
      <c r="I19" s="304"/>
      <c r="J19" s="304"/>
      <c r="K19" s="304"/>
      <c r="L19" s="300"/>
      <c r="M19" s="209"/>
      <c r="N19" s="209"/>
      <c r="O19" s="209"/>
      <c r="P19" s="209"/>
      <c r="Q19" s="209"/>
    </row>
    <row r="20" spans="1:17" ht="13.9" customHeight="1" thickBot="1" x14ac:dyDescent="0.45">
      <c r="A20" s="70" t="s">
        <v>22</v>
      </c>
      <c r="C20" s="147" t="e">
        <f>RES_INC-C19-C17</f>
        <v>#DIV/0!</v>
      </c>
      <c r="D20" s="35"/>
      <c r="E20" s="31"/>
      <c r="F20" s="30"/>
      <c r="G20" s="298"/>
      <c r="H20" s="305"/>
      <c r="I20" s="306"/>
      <c r="J20" s="306"/>
      <c r="K20" s="306"/>
      <c r="L20" s="300"/>
      <c r="M20" s="209"/>
      <c r="N20" s="209"/>
      <c r="O20" s="209"/>
      <c r="P20" s="209"/>
      <c r="Q20" s="209"/>
    </row>
    <row r="21" spans="1:17" ht="13.9" customHeight="1" x14ac:dyDescent="0.4">
      <c r="A21" s="70"/>
      <c r="B21" s="73"/>
      <c r="C21" s="35"/>
      <c r="D21" s="35"/>
      <c r="E21" s="31"/>
      <c r="F21" s="30"/>
      <c r="G21" s="294" t="s">
        <v>204</v>
      </c>
      <c r="H21" s="295">
        <f>SUM(H6:H20)</f>
        <v>0</v>
      </c>
      <c r="I21" s="295">
        <f>SUM(I6:I20)</f>
        <v>0</v>
      </c>
      <c r="J21" s="295"/>
      <c r="K21" s="311"/>
      <c r="L21" s="311">
        <f>COUNTIF(L6:L20,"Gas")</f>
        <v>0</v>
      </c>
      <c r="M21" s="209"/>
      <c r="N21" s="209"/>
      <c r="O21" s="209"/>
      <c r="P21" s="209"/>
      <c r="Q21" s="209"/>
    </row>
    <row r="22" spans="1:17" ht="13.9" customHeight="1" x14ac:dyDescent="0.4">
      <c r="A22" s="72" t="s">
        <v>25</v>
      </c>
      <c r="B22" s="71"/>
      <c r="C22" s="71"/>
      <c r="D22" s="35"/>
      <c r="E22" s="31"/>
      <c r="F22" s="30"/>
      <c r="L22" s="26"/>
    </row>
    <row r="23" spans="1:17" ht="13.9" customHeight="1" x14ac:dyDescent="0.4">
      <c r="A23" s="29" t="s">
        <v>27</v>
      </c>
      <c r="C23" s="134">
        <f>'Rent Roll'!E218*12</f>
        <v>0</v>
      </c>
      <c r="D23" s="35"/>
      <c r="E23" s="31"/>
      <c r="F23" s="30"/>
      <c r="G23" s="65" t="s">
        <v>8</v>
      </c>
      <c r="H23" s="66"/>
      <c r="I23" s="67" t="s">
        <v>9</v>
      </c>
      <c r="J23" s="31"/>
      <c r="K23" s="31"/>
    </row>
    <row r="24" spans="1:17" ht="13.9" customHeight="1" thickBot="1" x14ac:dyDescent="0.45">
      <c r="A24" s="34" t="s">
        <v>28</v>
      </c>
      <c r="C24" s="134">
        <f>'Rent Roll'!$F$218*12</f>
        <v>0</v>
      </c>
      <c r="D24" s="35"/>
      <c r="E24" s="31"/>
      <c r="F24" s="30"/>
      <c r="G24" s="120" t="s">
        <v>11</v>
      </c>
      <c r="H24" s="121"/>
      <c r="I24" s="122"/>
      <c r="J24" s="31"/>
      <c r="K24" s="31"/>
    </row>
    <row r="25" spans="1:17" ht="13.9" customHeight="1" x14ac:dyDescent="0.35">
      <c r="A25" s="34" t="s">
        <v>30</v>
      </c>
      <c r="C25" s="134">
        <f>comminc-C24</f>
        <v>0</v>
      </c>
      <c r="D25" s="35"/>
      <c r="E25" s="151">
        <f>C25*10%</f>
        <v>0</v>
      </c>
      <c r="F25" s="30"/>
      <c r="G25" s="30" t="s">
        <v>13</v>
      </c>
      <c r="H25" s="39" t="e">
        <f>(COUNTIF('Rent Roll'!H9:H208,"Occupied"))/UNITS</f>
        <v>#DIV/0!</v>
      </c>
      <c r="I25" s="38" t="e">
        <f>IF(H25&lt;85%,"No","Yes")</f>
        <v>#DIV/0!</v>
      </c>
      <c r="J25" s="30"/>
      <c r="K25" s="26" t="s">
        <v>14</v>
      </c>
    </row>
    <row r="26" spans="1:17" ht="13.9" customHeight="1" x14ac:dyDescent="0.35">
      <c r="A26" s="34" t="s">
        <v>32</v>
      </c>
      <c r="C26" s="134">
        <f>IF(('Rent Roll'!H218*12)&gt;=E25,'Rent Roll'!H218*12,E25)</f>
        <v>0</v>
      </c>
      <c r="D26" s="35"/>
      <c r="E26" s="150" t="s">
        <v>33</v>
      </c>
      <c r="F26" s="30"/>
      <c r="G26" s="30" t="s">
        <v>16</v>
      </c>
      <c r="H26" s="40" t="e">
        <f>'Income &amp; Expenses'!C44</f>
        <v>#DIV/0!</v>
      </c>
      <c r="I26" s="38" t="str">
        <f>IF('Income &amp; Expenses'!C43=0,"N/A",IF('Income &amp; Expenses'!C44&gt;=(MAX(('Income &amp; Expenses'!C45+0.05),1.2)),"Yes","No"))</f>
        <v>N/A</v>
      </c>
      <c r="J26" s="30"/>
      <c r="K26" s="26" t="s">
        <v>17</v>
      </c>
    </row>
    <row r="27" spans="1:17" ht="13.9" customHeight="1" x14ac:dyDescent="0.4">
      <c r="A27" s="70" t="s">
        <v>34</v>
      </c>
      <c r="C27" s="147">
        <f>(C23-C24-C26)</f>
        <v>0</v>
      </c>
      <c r="D27" s="35"/>
      <c r="E27" s="31"/>
      <c r="F27" s="30"/>
      <c r="G27" s="30" t="s">
        <v>20</v>
      </c>
      <c r="H27" s="40" t="e">
        <f>'Income &amp; Expenses'!C47</f>
        <v>#DIV/0!</v>
      </c>
      <c r="I27" s="38" t="e">
        <f>IF('Income &amp; Expenses'!C43&gt;0,"N/A",IF('Income &amp; Expenses'!C47&gt;=1.1,"Yes","No"))</f>
        <v>#DIV/0!</v>
      </c>
      <c r="J27" s="30"/>
      <c r="K27" s="26" t="s">
        <v>21</v>
      </c>
    </row>
    <row r="28" spans="1:17" ht="13.9" customHeight="1" x14ac:dyDescent="0.35">
      <c r="A28" s="29"/>
      <c r="B28" s="33"/>
      <c r="C28" s="148"/>
      <c r="D28" s="35"/>
      <c r="E28" s="31"/>
      <c r="F28" s="30"/>
      <c r="G28" s="30"/>
      <c r="H28" s="40"/>
      <c r="I28" s="38"/>
      <c r="J28" s="30"/>
      <c r="K28" s="26"/>
    </row>
    <row r="29" spans="1:17" ht="13.9" customHeight="1" x14ac:dyDescent="0.4">
      <c r="A29" s="72" t="s">
        <v>36</v>
      </c>
      <c r="B29" s="71"/>
      <c r="C29" s="149"/>
      <c r="D29" s="35"/>
      <c r="E29" s="31"/>
      <c r="F29" s="30"/>
      <c r="G29" s="30" t="s">
        <v>23</v>
      </c>
      <c r="H29" s="40"/>
      <c r="I29" s="38" t="str">
        <f>IF(AND(L21&gt;0,OR('Income &amp; Expenses'!C16&gt;0,'Income &amp; Expenses'!C18&gt;0)),"Yes","No")</f>
        <v>No</v>
      </c>
      <c r="J29" s="30"/>
      <c r="K29" s="26" t="s">
        <v>24</v>
      </c>
      <c r="L29" s="26"/>
    </row>
    <row r="30" spans="1:17" ht="13.9" customHeight="1" x14ac:dyDescent="0.35">
      <c r="A30" s="29" t="s">
        <v>39</v>
      </c>
      <c r="C30" s="134" t="e">
        <f>C19+C26</f>
        <v>#DIV/0!</v>
      </c>
      <c r="D30" s="35"/>
      <c r="E30" s="31"/>
      <c r="F30" s="30"/>
      <c r="G30" s="30" t="s">
        <v>26</v>
      </c>
      <c r="I30" s="38" t="str">
        <f>IF(AND(L21&gt;0,'Income &amp; Expenses'!C18=0),"Yes","No")</f>
        <v>No</v>
      </c>
      <c r="J30" s="30"/>
      <c r="K30" s="26" t="s">
        <v>24</v>
      </c>
      <c r="L30" s="26"/>
    </row>
    <row r="31" spans="1:17" ht="13.9" customHeight="1" thickBot="1" x14ac:dyDescent="0.45">
      <c r="A31" s="29" t="s">
        <v>42</v>
      </c>
      <c r="C31" s="134">
        <f>(C17+C24)</f>
        <v>0</v>
      </c>
      <c r="D31" s="35"/>
      <c r="E31" s="31"/>
      <c r="F31" s="30"/>
      <c r="G31" s="184"/>
      <c r="H31" s="185"/>
      <c r="I31" s="186"/>
    </row>
    <row r="32" spans="1:17" ht="13.9" customHeight="1" x14ac:dyDescent="0.35">
      <c r="A32" s="29" t="s">
        <v>43</v>
      </c>
      <c r="C32" s="134" t="e">
        <f>(C20+C27)</f>
        <v>#DIV/0!</v>
      </c>
      <c r="D32" s="35"/>
      <c r="E32" s="31"/>
      <c r="F32" s="30"/>
      <c r="G32" s="275" t="s">
        <v>29</v>
      </c>
      <c r="H32" s="196"/>
      <c r="I32" s="247"/>
      <c r="L32" s="26"/>
    </row>
    <row r="33" spans="1:12" ht="13.9" customHeight="1" x14ac:dyDescent="0.35">
      <c r="A33" s="29" t="s">
        <v>45</v>
      </c>
      <c r="C33" s="134" t="e">
        <f>'Income &amp; Expenses'!C37</f>
        <v>#DIV/0!</v>
      </c>
      <c r="D33" s="35"/>
      <c r="E33" s="31"/>
      <c r="F33" s="30"/>
      <c r="G33" s="197" t="s">
        <v>31</v>
      </c>
      <c r="H33" s="198"/>
      <c r="I33" s="199"/>
      <c r="L33" s="26"/>
    </row>
    <row r="34" spans="1:12" ht="13.9" customHeight="1" x14ac:dyDescent="0.4">
      <c r="A34" s="70" t="s">
        <v>48</v>
      </c>
      <c r="C34" s="147" t="e">
        <f>(C32-C33)</f>
        <v>#DIV/0!</v>
      </c>
      <c r="D34" s="31"/>
      <c r="E34" s="31"/>
      <c r="F34" s="30"/>
      <c r="G34" s="26"/>
      <c r="H34" s="4"/>
      <c r="L34" s="26"/>
    </row>
    <row r="35" spans="1:12" ht="13.9" customHeight="1" x14ac:dyDescent="0.35">
      <c r="A35" s="29"/>
      <c r="B35" s="30"/>
      <c r="C35" s="31"/>
      <c r="D35" s="31"/>
      <c r="E35" s="31"/>
      <c r="F35" s="30"/>
      <c r="G35" s="26"/>
      <c r="H35" s="4"/>
      <c r="L35" s="26"/>
    </row>
    <row r="36" spans="1:12" ht="13.9" customHeight="1" thickBot="1" x14ac:dyDescent="0.45">
      <c r="A36" s="29" t="s">
        <v>51</v>
      </c>
      <c r="B36" s="36"/>
      <c r="C36" s="202"/>
      <c r="D36" s="31"/>
      <c r="E36" s="31"/>
      <c r="F36" s="30"/>
      <c r="G36" s="120" t="s">
        <v>35</v>
      </c>
      <c r="H36" s="123"/>
      <c r="I36" s="124"/>
      <c r="L36" s="26"/>
    </row>
    <row r="37" spans="1:12" ht="13.9" customHeight="1" thickBot="1" x14ac:dyDescent="0.4">
      <c r="A37" s="29"/>
      <c r="B37" s="37"/>
      <c r="C37" s="31"/>
      <c r="D37" s="31"/>
      <c r="E37" s="31"/>
      <c r="F37" s="30"/>
      <c r="G37" s="30" t="s">
        <v>37</v>
      </c>
      <c r="H37" s="40" t="e">
        <f>'Income &amp; Expenses'!E44</f>
        <v>#DIV/0!</v>
      </c>
      <c r="I37" s="38" t="str">
        <f>IF('Income &amp; Expenses'!E43=0,"N/A",IF('Income &amp; Expenses'!E44&gt;=(MAX(('Income &amp; Expenses'!E45),1.15)),"Yes","No"))</f>
        <v>N/A</v>
      </c>
      <c r="J37" s="30"/>
      <c r="K37" s="26" t="s">
        <v>38</v>
      </c>
    </row>
    <row r="38" spans="1:12" ht="13.5" customHeight="1" x14ac:dyDescent="0.4">
      <c r="A38" s="256" t="s">
        <v>53</v>
      </c>
      <c r="B38" s="257"/>
      <c r="C38" s="258"/>
      <c r="G38" s="30" t="s">
        <v>40</v>
      </c>
      <c r="H38" s="40" t="e">
        <f>'Income &amp; Expenses'!E47</f>
        <v>#DIV/0!</v>
      </c>
      <c r="I38" s="38" t="e">
        <f>IF('Income &amp; Expenses'!E43&gt;0,"N/A",IF('Income &amp; Expenses'!E47&gt;=1.05,"Yes","No"))</f>
        <v>#DIV/0!</v>
      </c>
      <c r="J38" s="30"/>
      <c r="K38" s="26" t="s">
        <v>41</v>
      </c>
    </row>
    <row r="39" spans="1:12" ht="13.5" customHeight="1" thickBot="1" x14ac:dyDescent="0.45">
      <c r="A39" s="259" t="s">
        <v>56</v>
      </c>
      <c r="B39" s="121"/>
      <c r="C39" s="260"/>
      <c r="G39" s="4"/>
      <c r="H39" s="4"/>
    </row>
    <row r="40" spans="1:12" ht="13.5" thickBot="1" x14ac:dyDescent="0.45">
      <c r="A40" s="261" t="s">
        <v>56</v>
      </c>
      <c r="B40" s="262"/>
      <c r="C40" s="271"/>
      <c r="G40" s="120" t="s">
        <v>44</v>
      </c>
      <c r="H40" s="121"/>
      <c r="I40" s="122"/>
      <c r="J40" s="30"/>
      <c r="K40" s="26"/>
    </row>
    <row r="41" spans="1:12" x14ac:dyDescent="0.35">
      <c r="A41" s="261" t="s">
        <v>57</v>
      </c>
      <c r="B41" s="40"/>
      <c r="C41" s="272"/>
      <c r="G41" s="30" t="s">
        <v>46</v>
      </c>
      <c r="H41" s="40"/>
      <c r="I41" s="38" t="e">
        <f>IF($C$10="Yes",(IF('Tenant Carry - Regulated'!$K$217&lt;'Tenant Carry - Regulated'!$F$217,"Yes","No")),"N/A")</f>
        <v>#DIV/0!</v>
      </c>
      <c r="J41" s="30"/>
      <c r="K41" s="26" t="s">
        <v>47</v>
      </c>
    </row>
    <row r="42" spans="1:12" x14ac:dyDescent="0.35">
      <c r="A42" s="261"/>
      <c r="C42" s="263"/>
      <c r="G42" s="30" t="s">
        <v>49</v>
      </c>
      <c r="H42" s="40" t="e">
        <f>'Tenant Carry - Regulated'!K225</f>
        <v>#DIV/0!</v>
      </c>
      <c r="I42" s="38" t="str">
        <f>(IF($C$10="Yes",IF('Income &amp; Expenses'!E43=0,"N/A",IF('Tenant Carry - Regulated'!K225&gt;=(MAX(('Income &amp; Expenses'!E45),1.15)),"Yes","No")),"N/A"))</f>
        <v>N/A</v>
      </c>
      <c r="J42" s="30"/>
      <c r="K42" s="26"/>
    </row>
    <row r="43" spans="1:12" ht="13.15" thickBot="1" x14ac:dyDescent="0.4">
      <c r="A43" s="261" t="s">
        <v>58</v>
      </c>
      <c r="B43" s="267"/>
      <c r="C43" s="268"/>
      <c r="G43" s="30" t="s">
        <v>50</v>
      </c>
      <c r="H43" s="40" t="e">
        <f>'Tenant Carry - Regulated'!K226</f>
        <v>#DIV/0!</v>
      </c>
      <c r="I43" s="38" t="e">
        <f>IF('Income &amp; Expenses'!E43&gt;0,"N/A",IF('Tenant Carry - Regulated'!K226&gt;=1.05,"Yes","No"))</f>
        <v>#DIV/0!</v>
      </c>
      <c r="J43" s="30"/>
      <c r="K43" s="26"/>
    </row>
    <row r="44" spans="1:12" ht="13.15" thickBot="1" x14ac:dyDescent="0.4">
      <c r="A44" s="261" t="s">
        <v>58</v>
      </c>
      <c r="B44" s="267"/>
      <c r="C44" s="268"/>
      <c r="G44" s="30"/>
      <c r="H44" s="40"/>
      <c r="I44" s="38"/>
      <c r="J44" s="30"/>
      <c r="K44" s="26"/>
    </row>
    <row r="45" spans="1:12" ht="13.5" thickBot="1" x14ac:dyDescent="0.45">
      <c r="A45" s="261"/>
      <c r="B45" s="277"/>
      <c r="C45" s="278"/>
      <c r="G45" s="120" t="s">
        <v>52</v>
      </c>
      <c r="H45" s="123"/>
      <c r="I45" s="124"/>
    </row>
    <row r="46" spans="1:12" x14ac:dyDescent="0.35">
      <c r="A46" s="264"/>
      <c r="C46" s="263"/>
      <c r="G46" s="30" t="s">
        <v>54</v>
      </c>
      <c r="H46" s="4"/>
      <c r="I46" s="38" t="str">
        <f>IF($C$10="No",(IF('Tenant Carry - Unregulated'!K210&lt;'Tenant Carry - Unregulated'!F210,"Yes","No")),"N/A")</f>
        <v>No</v>
      </c>
      <c r="K46" s="26" t="s">
        <v>55</v>
      </c>
    </row>
    <row r="47" spans="1:12" ht="13.5" thickBot="1" x14ac:dyDescent="0.45">
      <c r="A47" s="259" t="s">
        <v>60</v>
      </c>
      <c r="B47" s="121"/>
      <c r="C47" s="260"/>
      <c r="G47" s="30" t="s">
        <v>49</v>
      </c>
      <c r="H47" s="40" t="e">
        <f>'Tenant Carry - Unregulated'!K225</f>
        <v>#DIV/0!</v>
      </c>
      <c r="I47" s="38" t="str">
        <f>(IF($C$10="No",IF('Income &amp; Expenses'!E43=0,"N/A",IF('Tenant Carry - Unregulated'!K225&gt;=(MAX(('Income &amp; Expenses'!E45),1.15)),"Yes","No")),"N/A"))</f>
        <v>N/A</v>
      </c>
      <c r="J47" s="30"/>
      <c r="K47" s="26" t="s">
        <v>38</v>
      </c>
    </row>
    <row r="48" spans="1:12" x14ac:dyDescent="0.35">
      <c r="A48" s="261" t="s">
        <v>60</v>
      </c>
      <c r="B48" s="262"/>
      <c r="C48" s="270"/>
      <c r="G48" s="30" t="s">
        <v>50</v>
      </c>
      <c r="H48" s="40" t="e">
        <f>'Tenant Carry - Unregulated'!K226</f>
        <v>#DIV/0!</v>
      </c>
      <c r="I48" s="38" t="e">
        <f>IF('Income &amp; Expenses'!E43&gt;0,"N/A",IF('Tenant Carry - Unregulated'!K226&gt;=1.05,"Yes","No"))</f>
        <v>#DIV/0!</v>
      </c>
      <c r="J48" s="30"/>
      <c r="K48" s="26" t="s">
        <v>41</v>
      </c>
    </row>
    <row r="49" spans="1:12" x14ac:dyDescent="0.35">
      <c r="A49" s="261" t="s">
        <v>61</v>
      </c>
      <c r="B49" s="40"/>
      <c r="C49" s="273"/>
      <c r="G49" s="4"/>
      <c r="H49" s="4"/>
    </row>
    <row r="50" spans="1:12" x14ac:dyDescent="0.35">
      <c r="A50" s="264"/>
      <c r="C50" s="263"/>
      <c r="G50" s="276" t="s">
        <v>29</v>
      </c>
      <c r="H50" s="200"/>
      <c r="I50" s="248"/>
      <c r="L50" s="209"/>
    </row>
    <row r="51" spans="1:12" ht="13.15" thickBot="1" x14ac:dyDescent="0.4">
      <c r="A51" s="261" t="s">
        <v>62</v>
      </c>
      <c r="B51" s="274"/>
      <c r="C51" s="269"/>
      <c r="G51" s="197" t="s">
        <v>59</v>
      </c>
      <c r="H51" s="198"/>
      <c r="I51" s="201"/>
      <c r="L51" s="209"/>
    </row>
    <row r="52" spans="1:12" ht="13.15" thickBot="1" x14ac:dyDescent="0.4">
      <c r="A52" s="261" t="s">
        <v>62</v>
      </c>
      <c r="B52" s="274"/>
      <c r="C52" s="269"/>
      <c r="G52" s="152"/>
      <c r="H52" s="209"/>
      <c r="I52" s="209"/>
      <c r="J52" s="209"/>
      <c r="K52" s="209"/>
      <c r="L52" s="209"/>
    </row>
    <row r="53" spans="1:12" ht="13.15" thickBot="1" x14ac:dyDescent="0.4">
      <c r="A53" s="261" t="s">
        <v>62</v>
      </c>
      <c r="B53" s="274"/>
      <c r="C53" s="269"/>
      <c r="G53" s="152"/>
      <c r="H53" s="209"/>
      <c r="I53" s="209"/>
      <c r="J53" s="209"/>
      <c r="K53" s="209"/>
      <c r="L53" s="209"/>
    </row>
    <row r="54" spans="1:12" ht="13.15" thickBot="1" x14ac:dyDescent="0.4">
      <c r="A54" s="261" t="s">
        <v>62</v>
      </c>
      <c r="B54" s="274"/>
      <c r="C54" s="269"/>
      <c r="G54" s="152"/>
      <c r="H54" s="209"/>
      <c r="I54" s="209"/>
      <c r="J54" s="209"/>
      <c r="K54" s="209"/>
      <c r="L54" s="209"/>
    </row>
    <row r="55" spans="1:12" ht="13.15" thickBot="1" x14ac:dyDescent="0.4">
      <c r="A55" s="265"/>
      <c r="B55" s="255"/>
      <c r="C55" s="266"/>
      <c r="G55" s="152"/>
      <c r="H55" s="209"/>
      <c r="I55" s="209"/>
      <c r="J55" s="209"/>
      <c r="K55" s="209"/>
      <c r="L55" s="209"/>
    </row>
    <row r="56" spans="1:12" x14ac:dyDescent="0.35">
      <c r="G56" s="152"/>
      <c r="H56" s="209"/>
      <c r="I56" s="209"/>
      <c r="J56" s="209"/>
      <c r="K56" s="209"/>
      <c r="L56" s="209"/>
    </row>
    <row r="57" spans="1:12" x14ac:dyDescent="0.35">
      <c r="G57" s="152"/>
      <c r="H57" s="209"/>
      <c r="I57" s="209"/>
      <c r="J57" s="209"/>
      <c r="K57" s="209"/>
      <c r="L57" s="209"/>
    </row>
    <row r="58" spans="1:12" x14ac:dyDescent="0.35">
      <c r="G58" s="152"/>
      <c r="H58" s="209"/>
      <c r="I58" s="209"/>
      <c r="J58" s="209"/>
      <c r="K58" s="209"/>
      <c r="L58" s="209"/>
    </row>
    <row r="59" spans="1:12" x14ac:dyDescent="0.35">
      <c r="G59" s="152"/>
      <c r="H59" s="209"/>
      <c r="I59" s="209"/>
      <c r="J59" s="209"/>
      <c r="K59" s="209"/>
      <c r="L59" s="209"/>
    </row>
    <row r="60" spans="1:12" x14ac:dyDescent="0.35">
      <c r="G60" s="152"/>
      <c r="H60" s="209"/>
      <c r="I60" s="209"/>
      <c r="J60" s="209"/>
      <c r="K60" s="209"/>
      <c r="L60" s="209"/>
    </row>
    <row r="61" spans="1:12" x14ac:dyDescent="0.35">
      <c r="G61" s="152"/>
      <c r="H61" s="209"/>
      <c r="I61" s="209"/>
      <c r="J61" s="209"/>
      <c r="K61" s="209"/>
      <c r="L61" s="209"/>
    </row>
    <row r="62" spans="1:12" x14ac:dyDescent="0.35">
      <c r="G62" s="152"/>
      <c r="H62" s="209"/>
      <c r="I62" s="209"/>
      <c r="J62" s="209"/>
      <c r="K62" s="209"/>
      <c r="L62" s="209"/>
    </row>
    <row r="63" spans="1:12" x14ac:dyDescent="0.35">
      <c r="G63" s="152"/>
      <c r="H63" s="209"/>
      <c r="I63" s="209"/>
      <c r="J63" s="209"/>
      <c r="K63" s="209"/>
      <c r="L63" s="209"/>
    </row>
    <row r="64" spans="1:12" x14ac:dyDescent="0.35">
      <c r="G64" s="152"/>
      <c r="H64" s="209"/>
      <c r="I64" s="209"/>
      <c r="J64" s="209"/>
      <c r="K64" s="209"/>
      <c r="L64" s="209"/>
    </row>
    <row r="65" spans="7:12" x14ac:dyDescent="0.35">
      <c r="G65" s="152"/>
      <c r="H65" s="209"/>
      <c r="I65" s="209"/>
      <c r="J65" s="209"/>
      <c r="K65" s="209"/>
      <c r="L65" s="209"/>
    </row>
    <row r="66" spans="7:12" x14ac:dyDescent="0.35">
      <c r="G66" s="209"/>
      <c r="H66" s="209"/>
      <c r="I66" s="209"/>
      <c r="J66" s="209"/>
      <c r="K66" s="209"/>
      <c r="L66" s="209"/>
    </row>
    <row r="67" spans="7:12" x14ac:dyDescent="0.35">
      <c r="G67" s="209"/>
      <c r="H67" s="209"/>
      <c r="I67" s="209"/>
      <c r="J67" s="209"/>
      <c r="K67" s="209"/>
      <c r="L67" s="209"/>
    </row>
    <row r="68" spans="7:12" x14ac:dyDescent="0.35">
      <c r="G68" s="152"/>
      <c r="H68" s="209"/>
      <c r="I68" s="209"/>
      <c r="J68" s="209"/>
      <c r="K68" s="209"/>
      <c r="L68" s="209"/>
    </row>
    <row r="69" spans="7:12" x14ac:dyDescent="0.35">
      <c r="G69" s="152"/>
      <c r="H69" s="209"/>
      <c r="I69" s="209"/>
      <c r="J69" s="209"/>
      <c r="K69" s="209"/>
      <c r="L69" s="209"/>
    </row>
    <row r="70" spans="7:12" x14ac:dyDescent="0.35">
      <c r="G70" s="152"/>
      <c r="H70" s="209"/>
      <c r="I70" s="209"/>
      <c r="J70" s="209"/>
      <c r="K70" s="209"/>
      <c r="L70" s="209"/>
    </row>
    <row r="71" spans="7:12" x14ac:dyDescent="0.35">
      <c r="G71" s="30"/>
    </row>
    <row r="72" spans="7:12" x14ac:dyDescent="0.35">
      <c r="G72" s="30"/>
    </row>
    <row r="73" spans="7:12" x14ac:dyDescent="0.35">
      <c r="G73" s="30"/>
    </row>
    <row r="74" spans="7:12" x14ac:dyDescent="0.35">
      <c r="G74" s="30"/>
    </row>
    <row r="75" spans="7:12" x14ac:dyDescent="0.35">
      <c r="G75" s="30"/>
    </row>
    <row r="76" spans="7:12" x14ac:dyDescent="0.35">
      <c r="G76" s="30"/>
    </row>
    <row r="77" spans="7:12" x14ac:dyDescent="0.35">
      <c r="G77" s="30"/>
    </row>
    <row r="78" spans="7:12" x14ac:dyDescent="0.35">
      <c r="G78" s="30"/>
    </row>
    <row r="79" spans="7:12" x14ac:dyDescent="0.35">
      <c r="G79" s="30"/>
    </row>
    <row r="80" spans="7:12" x14ac:dyDescent="0.35">
      <c r="G80" s="30"/>
    </row>
    <row r="81" spans="7:10" x14ac:dyDescent="0.35">
      <c r="G81" s="30"/>
    </row>
    <row r="82" spans="7:10" x14ac:dyDescent="0.35">
      <c r="G82" s="30"/>
    </row>
    <row r="83" spans="7:10" x14ac:dyDescent="0.35">
      <c r="G83" s="30"/>
    </row>
    <row r="84" spans="7:10" x14ac:dyDescent="0.35">
      <c r="G84" s="30"/>
    </row>
    <row r="85" spans="7:10" x14ac:dyDescent="0.35">
      <c r="G85" s="30"/>
    </row>
    <row r="86" spans="7:10" x14ac:dyDescent="0.35">
      <c r="G86" s="30"/>
    </row>
    <row r="87" spans="7:10" x14ac:dyDescent="0.35">
      <c r="G87" s="30"/>
    </row>
    <row r="88" spans="7:10" x14ac:dyDescent="0.35">
      <c r="G88" s="30"/>
    </row>
    <row r="89" spans="7:10" x14ac:dyDescent="0.35">
      <c r="G89" s="26"/>
      <c r="H89" s="26"/>
      <c r="I89" s="26"/>
      <c r="J89" s="26"/>
    </row>
    <row r="90" spans="7:10" x14ac:dyDescent="0.35">
      <c r="G90" s="26"/>
      <c r="H90" s="26"/>
      <c r="I90" s="26"/>
      <c r="J90" s="26"/>
    </row>
    <row r="91" spans="7:10" x14ac:dyDescent="0.35">
      <c r="G91" s="26"/>
      <c r="H91" s="26"/>
      <c r="I91" s="26"/>
      <c r="J91" s="26"/>
    </row>
    <row r="92" spans="7:10" x14ac:dyDescent="0.35">
      <c r="G92" s="26"/>
      <c r="H92" s="26"/>
      <c r="I92" s="26"/>
      <c r="J92" s="26"/>
    </row>
    <row r="93" spans="7:10" x14ac:dyDescent="0.35">
      <c r="G93" s="26"/>
      <c r="H93" s="26"/>
      <c r="I93" s="26"/>
      <c r="J93" s="26"/>
    </row>
    <row r="94" spans="7:10" x14ac:dyDescent="0.35">
      <c r="G94" s="26"/>
      <c r="H94" s="26"/>
      <c r="I94" s="26"/>
      <c r="J94" s="26"/>
    </row>
    <row r="101" spans="7:10" x14ac:dyDescent="0.35">
      <c r="G101" s="26"/>
      <c r="H101" s="26"/>
      <c r="I101" s="26"/>
      <c r="J101" s="26"/>
    </row>
    <row r="102" spans="7:10" x14ac:dyDescent="0.35">
      <c r="G102" s="26"/>
      <c r="H102" s="26"/>
      <c r="I102" s="26"/>
      <c r="J102" s="26"/>
    </row>
    <row r="104" spans="7:10" x14ac:dyDescent="0.35">
      <c r="G104" s="26"/>
      <c r="H104" s="26"/>
      <c r="I104" s="26"/>
      <c r="J104" s="26"/>
    </row>
    <row r="105" spans="7:10" x14ac:dyDescent="0.35">
      <c r="G105" s="26"/>
      <c r="H105" s="26"/>
      <c r="I105" s="26"/>
      <c r="J105" s="26"/>
    </row>
    <row r="106" spans="7:10" x14ac:dyDescent="0.35">
      <c r="G106" s="26"/>
      <c r="H106" s="26"/>
      <c r="I106" s="26"/>
      <c r="J106" s="26"/>
    </row>
    <row r="107" spans="7:10" x14ac:dyDescent="0.35">
      <c r="G107" s="26"/>
      <c r="H107" s="26"/>
      <c r="I107" s="26"/>
      <c r="J107" s="26"/>
    </row>
    <row r="108" spans="7:10" x14ac:dyDescent="0.35">
      <c r="G108" s="26"/>
      <c r="H108" s="26"/>
      <c r="I108" s="26"/>
      <c r="J108" s="26"/>
    </row>
  </sheetData>
  <sheetProtection algorithmName="SHA-512" hashValue="xPzAOsaWaevO9LMMcvyBPS3tDbIps1IMyRnStEaTlOV5k8Gc6PlVCPHrBARaL7/k8VRMOGZi8hOh1o5EcCYbbA==" saltValue="yLBC0q61Rrbb7aU93JMQNA==" spinCount="100000" sheet="1" objects="1" scenarios="1"/>
  <dataConsolidate/>
  <mergeCells count="4">
    <mergeCell ref="A1:C1"/>
    <mergeCell ref="A2:C2"/>
    <mergeCell ref="A3:C3"/>
    <mergeCell ref="A4:C4"/>
  </mergeCells>
  <phoneticPr fontId="0" type="noConversion"/>
  <conditionalFormatting sqref="I25">
    <cfRule type="cellIs" dxfId="48" priority="72" operator="equal">
      <formula>"No"</formula>
    </cfRule>
    <cfRule type="cellIs" dxfId="47" priority="73" operator="equal">
      <formula>"Yes"</formula>
    </cfRule>
  </conditionalFormatting>
  <conditionalFormatting sqref="I26">
    <cfRule type="cellIs" dxfId="46" priority="71" operator="equal">
      <formula>"YES"</formula>
    </cfRule>
  </conditionalFormatting>
  <conditionalFormatting sqref="I26">
    <cfRule type="cellIs" dxfId="45" priority="70" operator="equal">
      <formula>"NO"</formula>
    </cfRule>
  </conditionalFormatting>
  <conditionalFormatting sqref="I37">
    <cfRule type="cellIs" dxfId="44" priority="69" operator="equal">
      <formula>"YES"</formula>
    </cfRule>
  </conditionalFormatting>
  <conditionalFormatting sqref="I37">
    <cfRule type="cellIs" dxfId="43" priority="68" operator="equal">
      <formula>"NO"</formula>
    </cfRule>
  </conditionalFormatting>
  <conditionalFormatting sqref="I27:I28">
    <cfRule type="cellIs" dxfId="42" priority="67" operator="equal">
      <formula>"YES"</formula>
    </cfRule>
  </conditionalFormatting>
  <conditionalFormatting sqref="I27:I28">
    <cfRule type="cellIs" dxfId="41" priority="66" operator="equal">
      <formula>"NO"</formula>
    </cfRule>
  </conditionalFormatting>
  <conditionalFormatting sqref="I38">
    <cfRule type="cellIs" dxfId="40" priority="65" operator="equal">
      <formula>"YES"</formula>
    </cfRule>
  </conditionalFormatting>
  <conditionalFormatting sqref="I38">
    <cfRule type="cellIs" dxfId="39" priority="64" operator="equal">
      <formula>"NO"</formula>
    </cfRule>
  </conditionalFormatting>
  <conditionalFormatting sqref="I47">
    <cfRule type="cellIs" dxfId="38" priority="35" operator="equal">
      <formula>"N/A"</formula>
    </cfRule>
    <cfRule type="cellIs" dxfId="37" priority="59" operator="equal">
      <formula>"Yes"</formula>
    </cfRule>
  </conditionalFormatting>
  <conditionalFormatting sqref="I47">
    <cfRule type="cellIs" dxfId="36" priority="58" operator="equal">
      <formula>"No"</formula>
    </cfRule>
  </conditionalFormatting>
  <conditionalFormatting sqref="I48">
    <cfRule type="cellIs" dxfId="35" priority="57" operator="equal">
      <formula>"YES"</formula>
    </cfRule>
  </conditionalFormatting>
  <conditionalFormatting sqref="I48">
    <cfRule type="cellIs" dxfId="34" priority="56" operator="equal">
      <formula>"NO"</formula>
    </cfRule>
  </conditionalFormatting>
  <conditionalFormatting sqref="I51">
    <cfRule type="cellIs" dxfId="33" priority="50" operator="equal">
      <formula>"No"</formula>
    </cfRule>
    <cfRule type="cellIs" dxfId="32" priority="51" operator="equal">
      <formula>"Yes"</formula>
    </cfRule>
  </conditionalFormatting>
  <conditionalFormatting sqref="I33">
    <cfRule type="cellIs" dxfId="31" priority="52" operator="equal">
      <formula>"No"</formula>
    </cfRule>
    <cfRule type="cellIs" dxfId="30" priority="53" operator="equal">
      <formula>"Yes"</formula>
    </cfRule>
  </conditionalFormatting>
  <conditionalFormatting sqref="I44">
    <cfRule type="cellIs" dxfId="29" priority="42" operator="equal">
      <formula>"No"</formula>
    </cfRule>
    <cfRule type="cellIs" dxfId="28" priority="43" operator="equal">
      <formula>"Yes"</formula>
    </cfRule>
  </conditionalFormatting>
  <conditionalFormatting sqref="I41">
    <cfRule type="cellIs" dxfId="27" priority="36" operator="equal">
      <formula>"Yes"</formula>
    </cfRule>
    <cfRule type="cellIs" dxfId="26" priority="37" operator="equal">
      <formula>"No"</formula>
    </cfRule>
    <cfRule type="cellIs" dxfId="25" priority="38" operator="equal">
      <formula>"N/A"</formula>
    </cfRule>
  </conditionalFormatting>
  <conditionalFormatting sqref="I42">
    <cfRule type="cellIs" dxfId="24" priority="32" operator="equal">
      <formula>"N/A"</formula>
    </cfRule>
    <cfRule type="cellIs" dxfId="23" priority="34" operator="equal">
      <formula>"Yes"</formula>
    </cfRule>
  </conditionalFormatting>
  <conditionalFormatting sqref="I42">
    <cfRule type="cellIs" dxfId="22" priority="33" operator="equal">
      <formula>"No"</formula>
    </cfRule>
  </conditionalFormatting>
  <conditionalFormatting sqref="I43">
    <cfRule type="cellIs" dxfId="21" priority="31" operator="equal">
      <formula>"YES"</formula>
    </cfRule>
  </conditionalFormatting>
  <conditionalFormatting sqref="I43">
    <cfRule type="cellIs" dxfId="20" priority="30" operator="equal">
      <formula>"NO"</formula>
    </cfRule>
  </conditionalFormatting>
  <conditionalFormatting sqref="I32">
    <cfRule type="cellIs" dxfId="19" priority="2" operator="equal">
      <formula>"N/A"</formula>
    </cfRule>
    <cfRule type="cellIs" dxfId="18" priority="28" operator="equal">
      <formula>"No"</formula>
    </cfRule>
    <cfRule type="cellIs" dxfId="17" priority="29" operator="equal">
      <formula>"Yes"</formula>
    </cfRule>
  </conditionalFormatting>
  <conditionalFormatting sqref="I50">
    <cfRule type="cellIs" dxfId="16" priority="1" operator="equal">
      <formula>"N/A"</formula>
    </cfRule>
    <cfRule type="cellIs" dxfId="15" priority="26" operator="equal">
      <formula>"No"</formula>
    </cfRule>
    <cfRule type="cellIs" dxfId="14" priority="27" operator="equal">
      <formula>"Yes"</formula>
    </cfRule>
  </conditionalFormatting>
  <conditionalFormatting sqref="I30">
    <cfRule type="cellIs" dxfId="13" priority="21" operator="equal">
      <formula>"No"</formula>
    </cfRule>
  </conditionalFormatting>
  <conditionalFormatting sqref="I30">
    <cfRule type="cellIs" dxfId="12" priority="20" operator="equal">
      <formula>"Yes"</formula>
    </cfRule>
  </conditionalFormatting>
  <conditionalFormatting sqref="I29">
    <cfRule type="cellIs" dxfId="11" priority="19" operator="equal">
      <formula>"No"</formula>
    </cfRule>
  </conditionalFormatting>
  <conditionalFormatting sqref="I29">
    <cfRule type="cellIs" dxfId="10" priority="18" operator="equal">
      <formula>"Yes"</formula>
    </cfRule>
  </conditionalFormatting>
  <conditionalFormatting sqref="I46">
    <cfRule type="cellIs" dxfId="9" priority="15" operator="equal">
      <formula>"Yes"</formula>
    </cfRule>
    <cfRule type="cellIs" dxfId="8" priority="16" operator="equal">
      <formula>"No"</formula>
    </cfRule>
    <cfRule type="cellIs" dxfId="7" priority="17" operator="equal">
      <formula>"N/A"</formula>
    </cfRule>
  </conditionalFormatting>
  <conditionalFormatting sqref="C40">
    <cfRule type="cellIs" dxfId="6" priority="10" operator="equal">
      <formula>"PENDING"</formula>
    </cfRule>
    <cfRule type="cellIs" dxfId="5" priority="13" operator="equal">
      <formula>"DENIED"</formula>
    </cfRule>
    <cfRule type="cellIs" dxfId="4" priority="14" operator="equal">
      <formula>"APPROVED"</formula>
    </cfRule>
  </conditionalFormatting>
  <conditionalFormatting sqref="C48">
    <cfRule type="cellIs" dxfId="3" priority="7" operator="equal">
      <formula>"PENDING"</formula>
    </cfRule>
    <cfRule type="cellIs" dxfId="2" priority="8" operator="equal">
      <formula>"DENIED"</formula>
    </cfRule>
    <cfRule type="cellIs" dxfId="1" priority="9" operator="equal">
      <formula>"APPROVED"</formula>
    </cfRule>
  </conditionalFormatting>
  <dataValidations count="5">
    <dataValidation type="list" showInputMessage="1" showErrorMessage="1" sqref="H34:H36 I33 I51">
      <formula1>"Yes, No"</formula1>
    </dataValidation>
    <dataValidation type="list" allowBlank="1" showInputMessage="1" showErrorMessage="1" sqref="C10">
      <formula1>"Yes,No"</formula1>
    </dataValidation>
    <dataValidation type="list" allowBlank="1" showInputMessage="1" showErrorMessage="1" sqref="C48 C40">
      <formula1>"APPROVED,DENIED,DEFERRED"</formula1>
    </dataValidation>
    <dataValidation type="list" showInputMessage="1" showErrorMessage="1" sqref="I32 I50">
      <formula1>"Yes, No, N/A"</formula1>
    </dataValidation>
    <dataValidation type="list" allowBlank="1" showInputMessage="1" showErrorMessage="1" sqref="L6:L20">
      <formula1>"Gas, Oil, Propane, Electric (Baseboard)"</formula1>
    </dataValidation>
  </dataValidations>
  <pageMargins left="0.3" right="0.58699999999999997" top="0.3" bottom="0.58699999999999997" header="0.5" footer="0.5"/>
  <pageSetup fitToHeight="0" orientation="portrait" r:id="rId1"/>
  <headerFooter alignWithMargins="0">
    <oddFooter>&amp;LPrepared: &amp;D&amp;C&amp;RFile: ^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2"/>
  <sheetViews>
    <sheetView zoomScaleNormal="100" workbookViewId="0">
      <selection activeCell="E228" sqref="E228"/>
    </sheetView>
  </sheetViews>
  <sheetFormatPr defaultColWidth="9.1328125" defaultRowHeight="12.75" outlineLevelRow="1" x14ac:dyDescent="0.35"/>
  <cols>
    <col min="1" max="1" width="15" style="5" customWidth="1"/>
    <col min="2" max="2" width="8.1328125" style="5" customWidth="1"/>
    <col min="3" max="3" width="8.59765625" style="5" customWidth="1"/>
    <col min="4" max="4" width="11.73046875" style="5" customWidth="1"/>
    <col min="5" max="5" width="17" style="5" customWidth="1"/>
    <col min="6" max="6" width="19.59765625" style="5" customWidth="1"/>
    <col min="7" max="7" width="10.3984375" style="5" hidden="1" customWidth="1"/>
    <col min="8" max="8" width="15.73046875" style="5" customWidth="1"/>
    <col min="9" max="9" width="3.3984375" style="5" hidden="1" customWidth="1"/>
    <col min="10" max="10" width="8.1328125" style="5" hidden="1" customWidth="1"/>
    <col min="11" max="11" width="8.73046875" style="5" hidden="1" customWidth="1"/>
    <col min="12" max="12" width="2.73046875" style="5" hidden="1" customWidth="1"/>
    <col min="13" max="13" width="11.265625" style="5" hidden="1" customWidth="1"/>
    <col min="14" max="14" width="3.3984375" style="5" customWidth="1"/>
    <col min="15" max="16384" width="9.1328125" style="5"/>
  </cols>
  <sheetData>
    <row r="1" spans="1:28" ht="69.95" customHeight="1" x14ac:dyDescent="0.9">
      <c r="A1" s="315" t="s">
        <v>0</v>
      </c>
      <c r="B1" s="315"/>
      <c r="C1" s="315"/>
      <c r="D1" s="315"/>
      <c r="E1" s="315"/>
      <c r="F1" s="315"/>
      <c r="G1" s="315"/>
      <c r="H1" s="315"/>
    </row>
    <row r="2" spans="1:28" ht="30" customHeight="1" thickBot="1" x14ac:dyDescent="0.85">
      <c r="A2" s="316" t="s">
        <v>63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11"/>
    </row>
    <row r="3" spans="1:28" ht="15" customHeight="1" thickBot="1" x14ac:dyDescent="0.4">
      <c r="A3" s="354" t="s">
        <v>1</v>
      </c>
      <c r="B3" s="355"/>
      <c r="C3" s="355"/>
      <c r="D3" s="355"/>
      <c r="E3" s="355"/>
      <c r="F3" s="355"/>
      <c r="G3" s="355"/>
      <c r="H3" s="356"/>
      <c r="I3" s="21"/>
      <c r="J3" s="21"/>
      <c r="K3" s="21"/>
      <c r="L3" s="21"/>
      <c r="M3" s="21"/>
      <c r="N3" s="10"/>
    </row>
    <row r="4" spans="1:28" ht="15" customHeight="1" x14ac:dyDescent="0.35">
      <c r="A4" s="343" t="s">
        <v>64</v>
      </c>
      <c r="B4" s="344"/>
      <c r="C4" s="344"/>
      <c r="D4" s="344"/>
      <c r="E4" s="344"/>
      <c r="F4" s="344"/>
      <c r="G4" s="344"/>
      <c r="H4" s="345"/>
      <c r="I4" s="346"/>
      <c r="J4" s="346"/>
      <c r="K4" s="346"/>
      <c r="L4" s="346"/>
      <c r="M4" s="347"/>
      <c r="N4" s="6"/>
    </row>
    <row r="5" spans="1:28" ht="17.25" customHeight="1" x14ac:dyDescent="0.35">
      <c r="A5" s="99" t="s">
        <v>65</v>
      </c>
      <c r="B5" s="348" t="s">
        <v>66</v>
      </c>
      <c r="C5" s="349"/>
      <c r="D5" s="348" t="s">
        <v>67</v>
      </c>
      <c r="E5" s="350"/>
      <c r="F5" s="350"/>
      <c r="G5" s="100"/>
      <c r="H5" s="101" t="s">
        <v>195</v>
      </c>
      <c r="I5" s="22"/>
      <c r="J5" s="22"/>
      <c r="K5" s="22"/>
      <c r="L5" s="22"/>
      <c r="M5" s="23"/>
      <c r="N5" s="9"/>
    </row>
    <row r="6" spans="1:28" ht="18.75" customHeight="1" x14ac:dyDescent="0.35">
      <c r="A6" s="161"/>
      <c r="B6" s="351"/>
      <c r="C6" s="352"/>
      <c r="D6" s="351"/>
      <c r="E6" s="353"/>
      <c r="F6" s="353"/>
      <c r="G6" s="162"/>
      <c r="H6" s="163"/>
      <c r="I6" s="22"/>
      <c r="J6" s="22"/>
      <c r="K6" s="22"/>
      <c r="L6" s="22"/>
      <c r="M6" s="23"/>
      <c r="N6" s="9"/>
      <c r="P6" s="12"/>
      <c r="Q6" s="11"/>
      <c r="R6" s="11"/>
      <c r="S6" s="11"/>
      <c r="T6" s="11"/>
      <c r="U6" s="11"/>
      <c r="V6" s="11"/>
      <c r="W6" s="11"/>
    </row>
    <row r="7" spans="1:28" ht="20.25" customHeight="1" thickBot="1" x14ac:dyDescent="0.4">
      <c r="A7" s="342" t="s">
        <v>68</v>
      </c>
      <c r="B7" s="334"/>
      <c r="C7" s="334"/>
      <c r="D7" s="334"/>
      <c r="E7" s="334"/>
      <c r="F7" s="334"/>
      <c r="G7" s="334"/>
      <c r="H7" s="334"/>
      <c r="I7" s="24"/>
      <c r="J7" s="24"/>
      <c r="K7" s="24"/>
      <c r="L7" s="24"/>
      <c r="M7" s="25"/>
      <c r="N7" s="9"/>
    </row>
    <row r="8" spans="1:28" ht="48.75" customHeight="1" thickBot="1" x14ac:dyDescent="0.4">
      <c r="A8" s="335" t="s">
        <v>206</v>
      </c>
      <c r="B8" s="336"/>
      <c r="C8" s="105" t="s">
        <v>70</v>
      </c>
      <c r="D8" s="309" t="s">
        <v>71</v>
      </c>
      <c r="E8" s="105" t="s">
        <v>72</v>
      </c>
      <c r="F8" s="105" t="s">
        <v>73</v>
      </c>
      <c r="G8" s="125" t="s">
        <v>74</v>
      </c>
      <c r="H8" s="118" t="s">
        <v>75</v>
      </c>
      <c r="I8" s="337" t="s">
        <v>76</v>
      </c>
      <c r="J8" s="338"/>
      <c r="K8" s="337" t="s">
        <v>77</v>
      </c>
      <c r="L8" s="338"/>
      <c r="M8" s="15" t="s">
        <v>78</v>
      </c>
      <c r="N8" s="9"/>
      <c r="P8" s="339" t="s">
        <v>79</v>
      </c>
      <c r="Q8" s="340"/>
      <c r="R8" s="340"/>
      <c r="S8" s="340"/>
      <c r="T8" s="340"/>
      <c r="U8" s="340"/>
      <c r="V8" s="340"/>
      <c r="W8" s="341"/>
    </row>
    <row r="9" spans="1:28" ht="12.95" customHeight="1" x14ac:dyDescent="0.35">
      <c r="A9" s="323"/>
      <c r="B9" s="324"/>
      <c r="C9" s="164"/>
      <c r="D9" s="307"/>
      <c r="E9" s="165"/>
      <c r="F9" s="166"/>
      <c r="G9" s="164"/>
      <c r="H9" s="307"/>
      <c r="I9" s="327"/>
      <c r="J9" s="328"/>
      <c r="K9" s="327"/>
      <c r="L9" s="328"/>
      <c r="M9" s="16"/>
      <c r="N9" s="6"/>
    </row>
    <row r="10" spans="1:28" ht="12" customHeight="1" thickBot="1" x14ac:dyDescent="0.4">
      <c r="A10" s="323"/>
      <c r="B10" s="324"/>
      <c r="C10" s="164"/>
      <c r="D10" s="307"/>
      <c r="E10" s="165"/>
      <c r="F10" s="166"/>
      <c r="G10" s="164"/>
      <c r="H10" s="307"/>
      <c r="I10" s="327"/>
      <c r="J10" s="328"/>
      <c r="K10" s="327"/>
      <c r="L10" s="328"/>
      <c r="M10" s="16"/>
      <c r="N10" s="6"/>
      <c r="P10" s="214" t="s">
        <v>80</v>
      </c>
    </row>
    <row r="11" spans="1:28" ht="12.95" customHeight="1" thickTop="1" x14ac:dyDescent="0.35">
      <c r="A11" s="323"/>
      <c r="B11" s="324"/>
      <c r="C11" s="164"/>
      <c r="D11" s="307"/>
      <c r="E11" s="165"/>
      <c r="F11" s="166"/>
      <c r="G11" s="164"/>
      <c r="H11" s="307"/>
      <c r="I11" s="327"/>
      <c r="J11" s="328"/>
      <c r="K11" s="327"/>
      <c r="L11" s="328"/>
      <c r="M11" s="16"/>
      <c r="N11" s="6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</row>
    <row r="12" spans="1:28" ht="12.95" customHeight="1" x14ac:dyDescent="0.35">
      <c r="A12" s="323"/>
      <c r="B12" s="324"/>
      <c r="C12" s="164"/>
      <c r="D12" s="307"/>
      <c r="E12" s="165"/>
      <c r="F12" s="166"/>
      <c r="G12" s="164"/>
      <c r="H12" s="307"/>
      <c r="I12" s="327"/>
      <c r="J12" s="328"/>
      <c r="K12" s="327"/>
      <c r="L12" s="328"/>
      <c r="M12" s="16"/>
      <c r="N12" s="6"/>
      <c r="P12" s="218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</row>
    <row r="13" spans="1:28" ht="12" customHeight="1" x14ac:dyDescent="0.35">
      <c r="A13" s="323"/>
      <c r="B13" s="324"/>
      <c r="C13" s="164"/>
      <c r="D13" s="307"/>
      <c r="E13" s="165"/>
      <c r="F13" s="166"/>
      <c r="G13" s="164"/>
      <c r="H13" s="307"/>
      <c r="I13" s="17"/>
      <c r="J13" s="18"/>
      <c r="K13" s="17"/>
      <c r="L13" s="18"/>
      <c r="M13" s="16"/>
      <c r="N13" s="6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20"/>
    </row>
    <row r="14" spans="1:28" ht="12.95" customHeight="1" x14ac:dyDescent="0.35">
      <c r="A14" s="323"/>
      <c r="B14" s="324"/>
      <c r="C14" s="164"/>
      <c r="D14" s="307"/>
      <c r="E14" s="165"/>
      <c r="F14" s="166"/>
      <c r="G14" s="164"/>
      <c r="H14" s="307"/>
      <c r="I14" s="17"/>
      <c r="J14" s="18"/>
      <c r="K14" s="17"/>
      <c r="L14" s="18"/>
      <c r="M14" s="16"/>
      <c r="N14" s="6"/>
      <c r="P14" s="218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</row>
    <row r="15" spans="1:28" ht="12.95" customHeight="1" x14ac:dyDescent="0.35">
      <c r="A15" s="323"/>
      <c r="B15" s="324"/>
      <c r="C15" s="164"/>
      <c r="D15" s="307"/>
      <c r="E15" s="165"/>
      <c r="F15" s="166"/>
      <c r="G15" s="164"/>
      <c r="H15" s="307"/>
      <c r="I15" s="17"/>
      <c r="J15" s="18"/>
      <c r="K15" s="17"/>
      <c r="L15" s="18"/>
      <c r="M15" s="16"/>
      <c r="N15" s="6"/>
      <c r="P15" s="218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20"/>
    </row>
    <row r="16" spans="1:28" ht="12" customHeight="1" x14ac:dyDescent="0.35">
      <c r="A16" s="323"/>
      <c r="B16" s="324"/>
      <c r="C16" s="164"/>
      <c r="D16" s="307"/>
      <c r="E16" s="165"/>
      <c r="F16" s="166"/>
      <c r="G16" s="164"/>
      <c r="H16" s="307"/>
      <c r="I16" s="17"/>
      <c r="J16" s="18"/>
      <c r="K16" s="17"/>
      <c r="L16" s="18"/>
      <c r="M16" s="16"/>
      <c r="N16" s="6"/>
      <c r="P16" s="218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20"/>
    </row>
    <row r="17" spans="1:28" ht="12.95" customHeight="1" x14ac:dyDescent="0.35">
      <c r="A17" s="323"/>
      <c r="B17" s="324"/>
      <c r="C17" s="164"/>
      <c r="D17" s="307"/>
      <c r="E17" s="165"/>
      <c r="F17" s="166"/>
      <c r="G17" s="164"/>
      <c r="H17" s="307"/>
      <c r="I17" s="17"/>
      <c r="J17" s="18"/>
      <c r="K17" s="17"/>
      <c r="L17" s="18"/>
      <c r="M17" s="16"/>
      <c r="N17" s="6"/>
      <c r="P17" s="218"/>
      <c r="Q17" s="226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20"/>
    </row>
    <row r="18" spans="1:28" ht="12.95" customHeight="1" x14ac:dyDescent="0.35">
      <c r="A18" s="323"/>
      <c r="B18" s="324"/>
      <c r="C18" s="164"/>
      <c r="D18" s="307"/>
      <c r="E18" s="165"/>
      <c r="F18" s="166"/>
      <c r="G18" s="164"/>
      <c r="H18" s="307"/>
      <c r="I18" s="17"/>
      <c r="J18" s="18"/>
      <c r="K18" s="17"/>
      <c r="L18" s="18"/>
      <c r="M18" s="16"/>
      <c r="N18" s="6"/>
      <c r="P18" s="218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20"/>
    </row>
    <row r="19" spans="1:28" ht="12.95" customHeight="1" x14ac:dyDescent="0.35">
      <c r="A19" s="323"/>
      <c r="B19" s="324"/>
      <c r="C19" s="164"/>
      <c r="D19" s="307"/>
      <c r="E19" s="165"/>
      <c r="F19" s="166"/>
      <c r="G19" s="168"/>
      <c r="H19" s="307"/>
      <c r="I19" s="17"/>
      <c r="J19" s="18"/>
      <c r="K19" s="17"/>
      <c r="L19" s="18"/>
      <c r="M19" s="16"/>
      <c r="N19" s="6"/>
      <c r="P19" s="218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20"/>
    </row>
    <row r="20" spans="1:28" ht="12" customHeight="1" x14ac:dyDescent="0.35">
      <c r="A20" s="323"/>
      <c r="B20" s="324"/>
      <c r="C20" s="164"/>
      <c r="D20" s="307"/>
      <c r="E20" s="165"/>
      <c r="F20" s="166"/>
      <c r="G20" s="168"/>
      <c r="H20" s="307"/>
      <c r="I20" s="17"/>
      <c r="J20" s="18"/>
      <c r="K20" s="17"/>
      <c r="L20" s="18"/>
      <c r="M20" s="16"/>
      <c r="N20" s="6"/>
      <c r="P20" s="218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20"/>
    </row>
    <row r="21" spans="1:28" ht="12.95" customHeight="1" x14ac:dyDescent="0.35">
      <c r="A21" s="323"/>
      <c r="B21" s="324"/>
      <c r="C21" s="164"/>
      <c r="D21" s="307"/>
      <c r="E21" s="165"/>
      <c r="F21" s="166"/>
      <c r="G21" s="168"/>
      <c r="H21" s="307"/>
      <c r="I21" s="17"/>
      <c r="J21" s="18"/>
      <c r="K21" s="17"/>
      <c r="L21" s="18"/>
      <c r="M21" s="16"/>
      <c r="N21" s="6"/>
      <c r="P21" s="218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20"/>
    </row>
    <row r="22" spans="1:28" ht="12.95" customHeight="1" x14ac:dyDescent="0.35">
      <c r="A22" s="323"/>
      <c r="B22" s="324"/>
      <c r="C22" s="164"/>
      <c r="D22" s="307"/>
      <c r="E22" s="165"/>
      <c r="F22" s="166"/>
      <c r="G22" s="168"/>
      <c r="H22" s="307"/>
      <c r="I22" s="17"/>
      <c r="J22" s="18"/>
      <c r="K22" s="17"/>
      <c r="L22" s="18"/>
      <c r="M22" s="16"/>
      <c r="N22" s="6"/>
      <c r="P22" s="218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20"/>
    </row>
    <row r="23" spans="1:28" ht="12" customHeight="1" x14ac:dyDescent="0.4">
      <c r="A23" s="323"/>
      <c r="B23" s="324"/>
      <c r="C23" s="164"/>
      <c r="D23" s="307"/>
      <c r="E23" s="165"/>
      <c r="F23" s="166"/>
      <c r="G23" s="168"/>
      <c r="H23" s="307"/>
      <c r="I23" s="17"/>
      <c r="J23" s="18"/>
      <c r="K23" s="17"/>
      <c r="L23" s="18"/>
      <c r="M23" s="16"/>
      <c r="N23" s="6"/>
      <c r="P23" s="218"/>
      <c r="Q23" s="219"/>
      <c r="R23" s="219"/>
      <c r="S23" s="219"/>
      <c r="T23" s="221"/>
      <c r="U23" s="219"/>
      <c r="V23" s="219"/>
      <c r="W23" s="219"/>
      <c r="X23" s="219"/>
      <c r="Y23" s="219"/>
      <c r="Z23" s="219"/>
      <c r="AA23" s="219"/>
      <c r="AB23" s="220"/>
    </row>
    <row r="24" spans="1:28" ht="12.95" customHeight="1" x14ac:dyDescent="0.4">
      <c r="A24" s="323"/>
      <c r="B24" s="324"/>
      <c r="C24" s="164"/>
      <c r="D24" s="307"/>
      <c r="E24" s="165"/>
      <c r="F24" s="166"/>
      <c r="G24" s="168"/>
      <c r="H24" s="307"/>
      <c r="I24" s="17"/>
      <c r="J24" s="18"/>
      <c r="K24" s="17"/>
      <c r="L24" s="18"/>
      <c r="M24" s="16"/>
      <c r="N24" s="6"/>
      <c r="P24" s="218"/>
      <c r="Q24" s="219"/>
      <c r="R24" s="219"/>
      <c r="S24" s="219"/>
      <c r="T24" s="221"/>
      <c r="U24" s="219"/>
      <c r="V24" s="219"/>
      <c r="W24" s="219"/>
      <c r="X24" s="219"/>
      <c r="Y24" s="219"/>
      <c r="Z24" s="219"/>
      <c r="AA24" s="219"/>
      <c r="AB24" s="220"/>
    </row>
    <row r="25" spans="1:28" ht="12.95" customHeight="1" x14ac:dyDescent="0.4">
      <c r="A25" s="323"/>
      <c r="B25" s="324"/>
      <c r="C25" s="164"/>
      <c r="D25" s="307"/>
      <c r="E25" s="165"/>
      <c r="F25" s="166"/>
      <c r="G25" s="168"/>
      <c r="H25" s="307"/>
      <c r="I25" s="17"/>
      <c r="J25" s="18"/>
      <c r="K25" s="17"/>
      <c r="L25" s="18"/>
      <c r="M25" s="16"/>
      <c r="N25" s="6"/>
      <c r="P25" s="218"/>
      <c r="Q25" s="219"/>
      <c r="R25" s="219"/>
      <c r="S25" s="219"/>
      <c r="T25" s="221"/>
      <c r="U25" s="219"/>
      <c r="V25" s="219"/>
      <c r="W25" s="219"/>
      <c r="X25" s="219"/>
      <c r="Y25" s="219"/>
      <c r="Z25" s="219"/>
      <c r="AA25" s="219"/>
      <c r="AB25" s="220"/>
    </row>
    <row r="26" spans="1:28" ht="12" customHeight="1" x14ac:dyDescent="0.4">
      <c r="A26" s="323"/>
      <c r="B26" s="324"/>
      <c r="C26" s="164"/>
      <c r="D26" s="307"/>
      <c r="E26" s="165"/>
      <c r="F26" s="166"/>
      <c r="G26" s="168"/>
      <c r="H26" s="307"/>
      <c r="I26" s="17"/>
      <c r="J26" s="18"/>
      <c r="K26" s="17"/>
      <c r="L26" s="18"/>
      <c r="M26" s="16"/>
      <c r="N26" s="6"/>
      <c r="P26" s="218"/>
      <c r="Q26" s="219"/>
      <c r="R26" s="219"/>
      <c r="S26" s="219"/>
      <c r="T26" s="221"/>
      <c r="U26" s="219"/>
      <c r="V26" s="219"/>
      <c r="W26" s="219"/>
      <c r="X26" s="219"/>
      <c r="Y26" s="219"/>
      <c r="Z26" s="219"/>
      <c r="AA26" s="219"/>
      <c r="AB26" s="220"/>
    </row>
    <row r="27" spans="1:28" ht="12.95" customHeight="1" x14ac:dyDescent="0.4">
      <c r="A27" s="323"/>
      <c r="B27" s="324"/>
      <c r="C27" s="164"/>
      <c r="D27" s="307"/>
      <c r="E27" s="165"/>
      <c r="F27" s="166"/>
      <c r="G27" s="168"/>
      <c r="H27" s="307"/>
      <c r="I27" s="17"/>
      <c r="J27" s="18"/>
      <c r="K27" s="17"/>
      <c r="L27" s="18"/>
      <c r="M27" s="16"/>
      <c r="N27" s="6"/>
      <c r="P27" s="218"/>
      <c r="Q27" s="219"/>
      <c r="R27" s="219"/>
      <c r="S27" s="219"/>
      <c r="T27" s="221"/>
      <c r="U27" s="219"/>
      <c r="V27" s="219"/>
      <c r="W27" s="219"/>
      <c r="X27" s="219"/>
      <c r="Y27" s="219"/>
      <c r="Z27" s="219"/>
      <c r="AA27" s="219"/>
      <c r="AB27" s="220"/>
    </row>
    <row r="28" spans="1:28" ht="12.95" customHeight="1" x14ac:dyDescent="0.4">
      <c r="A28" s="323"/>
      <c r="B28" s="324"/>
      <c r="C28" s="164"/>
      <c r="D28" s="307"/>
      <c r="E28" s="165"/>
      <c r="F28" s="166"/>
      <c r="G28" s="168"/>
      <c r="H28" s="307"/>
      <c r="I28" s="17"/>
      <c r="J28" s="18"/>
      <c r="K28" s="17"/>
      <c r="L28" s="18"/>
      <c r="M28" s="16"/>
      <c r="N28" s="6"/>
      <c r="P28" s="218"/>
      <c r="Q28" s="219"/>
      <c r="R28" s="219"/>
      <c r="S28" s="219"/>
      <c r="T28" s="221"/>
      <c r="U28" s="219"/>
      <c r="V28" s="219"/>
      <c r="W28" s="219"/>
      <c r="X28" s="219"/>
      <c r="Y28" s="219"/>
      <c r="Z28" s="219"/>
      <c r="AA28" s="219"/>
      <c r="AB28" s="220"/>
    </row>
    <row r="29" spans="1:28" ht="12" customHeight="1" x14ac:dyDescent="0.4">
      <c r="A29" s="323"/>
      <c r="B29" s="324"/>
      <c r="C29" s="164"/>
      <c r="D29" s="307"/>
      <c r="E29" s="165"/>
      <c r="F29" s="166"/>
      <c r="G29" s="168"/>
      <c r="H29" s="307"/>
      <c r="I29" s="17"/>
      <c r="J29" s="18"/>
      <c r="K29" s="17"/>
      <c r="L29" s="18"/>
      <c r="M29" s="16"/>
      <c r="N29" s="6"/>
      <c r="P29" s="218"/>
      <c r="Q29" s="219"/>
      <c r="R29" s="219"/>
      <c r="S29" s="219"/>
      <c r="T29" s="221"/>
      <c r="U29" s="219"/>
      <c r="V29" s="219"/>
      <c r="W29" s="219"/>
      <c r="X29" s="219"/>
      <c r="Y29" s="219"/>
      <c r="Z29" s="219"/>
      <c r="AA29" s="219"/>
      <c r="AB29" s="220"/>
    </row>
    <row r="30" spans="1:28" ht="12.95" customHeight="1" x14ac:dyDescent="0.4">
      <c r="A30" s="323"/>
      <c r="B30" s="324"/>
      <c r="C30" s="164"/>
      <c r="D30" s="307"/>
      <c r="E30" s="165"/>
      <c r="F30" s="166"/>
      <c r="G30" s="168"/>
      <c r="H30" s="307"/>
      <c r="I30" s="17"/>
      <c r="J30" s="18"/>
      <c r="K30" s="17"/>
      <c r="L30" s="18"/>
      <c r="M30" s="16"/>
      <c r="N30" s="6"/>
      <c r="P30" s="218"/>
      <c r="Q30" s="219"/>
      <c r="R30" s="219"/>
      <c r="S30" s="219"/>
      <c r="T30" s="221"/>
      <c r="U30" s="219"/>
      <c r="V30" s="219"/>
      <c r="W30" s="219"/>
      <c r="X30" s="219"/>
      <c r="Y30" s="219"/>
      <c r="Z30" s="219"/>
      <c r="AA30" s="219"/>
      <c r="AB30" s="220"/>
    </row>
    <row r="31" spans="1:28" ht="12.95" customHeight="1" x14ac:dyDescent="0.4">
      <c r="A31" s="323"/>
      <c r="B31" s="324"/>
      <c r="C31" s="164"/>
      <c r="D31" s="307"/>
      <c r="E31" s="165"/>
      <c r="F31" s="166"/>
      <c r="G31" s="168"/>
      <c r="H31" s="307"/>
      <c r="I31" s="17"/>
      <c r="J31" s="18"/>
      <c r="K31" s="17"/>
      <c r="L31" s="18"/>
      <c r="M31" s="16"/>
      <c r="N31" s="6"/>
      <c r="P31" s="218"/>
      <c r="Q31" s="219"/>
      <c r="R31" s="219"/>
      <c r="S31" s="219"/>
      <c r="T31" s="221"/>
      <c r="U31" s="219"/>
      <c r="V31" s="219"/>
      <c r="W31" s="219"/>
      <c r="X31" s="219"/>
      <c r="Y31" s="219"/>
      <c r="Z31" s="219"/>
      <c r="AA31" s="219"/>
      <c r="AB31" s="220"/>
    </row>
    <row r="32" spans="1:28" ht="12.95" customHeight="1" thickBot="1" x14ac:dyDescent="0.45">
      <c r="A32" s="323"/>
      <c r="B32" s="324"/>
      <c r="C32" s="164"/>
      <c r="D32" s="307"/>
      <c r="E32" s="165"/>
      <c r="F32" s="166"/>
      <c r="G32" s="168"/>
      <c r="H32" s="307"/>
      <c r="I32" s="17"/>
      <c r="J32" s="18"/>
      <c r="K32" s="17"/>
      <c r="L32" s="18"/>
      <c r="M32" s="16"/>
      <c r="N32" s="6"/>
      <c r="P32" s="222"/>
      <c r="Q32" s="223"/>
      <c r="R32" s="223"/>
      <c r="S32" s="223"/>
      <c r="T32" s="224"/>
      <c r="U32" s="223"/>
      <c r="V32" s="223"/>
      <c r="W32" s="223"/>
      <c r="X32" s="223"/>
      <c r="Y32" s="223"/>
      <c r="Z32" s="223"/>
      <c r="AA32" s="223"/>
      <c r="AB32" s="225"/>
    </row>
    <row r="33" spans="1:20" ht="12" customHeight="1" thickTop="1" x14ac:dyDescent="0.4">
      <c r="A33" s="323"/>
      <c r="B33" s="324"/>
      <c r="C33" s="164"/>
      <c r="D33" s="307"/>
      <c r="E33" s="165"/>
      <c r="F33" s="166"/>
      <c r="G33" s="168"/>
      <c r="H33" s="307"/>
      <c r="I33" s="327"/>
      <c r="J33" s="328"/>
      <c r="K33" s="327"/>
      <c r="L33" s="328"/>
      <c r="M33" s="16"/>
      <c r="N33" s="6"/>
      <c r="T33" s="14"/>
    </row>
    <row r="34" spans="1:20" ht="12.95" customHeight="1" x14ac:dyDescent="0.4">
      <c r="A34" s="323"/>
      <c r="B34" s="324"/>
      <c r="C34" s="164"/>
      <c r="D34" s="307"/>
      <c r="E34" s="165"/>
      <c r="F34" s="166"/>
      <c r="G34" s="168"/>
      <c r="H34" s="307"/>
      <c r="I34" s="327"/>
      <c r="J34" s="328"/>
      <c r="K34" s="327"/>
      <c r="L34" s="328"/>
      <c r="M34" s="16"/>
      <c r="N34" s="6"/>
      <c r="T34" s="14"/>
    </row>
    <row r="35" spans="1:20" ht="12" customHeight="1" x14ac:dyDescent="0.4">
      <c r="A35" s="323"/>
      <c r="B35" s="324"/>
      <c r="C35" s="164"/>
      <c r="D35" s="307"/>
      <c r="E35" s="165"/>
      <c r="F35" s="166"/>
      <c r="G35" s="168"/>
      <c r="H35" s="307"/>
      <c r="I35" s="327"/>
      <c r="J35" s="328"/>
      <c r="K35" s="327"/>
      <c r="L35" s="328"/>
      <c r="M35" s="16"/>
      <c r="N35" s="6"/>
      <c r="T35" s="14"/>
    </row>
    <row r="36" spans="1:20" ht="13.15" x14ac:dyDescent="0.4">
      <c r="A36" s="323"/>
      <c r="B36" s="324"/>
      <c r="C36" s="164"/>
      <c r="D36" s="307"/>
      <c r="E36" s="165"/>
      <c r="F36" s="166"/>
      <c r="G36" s="168"/>
      <c r="H36" s="307"/>
      <c r="I36" s="327"/>
      <c r="J36" s="328"/>
      <c r="K36" s="327"/>
      <c r="L36" s="328"/>
      <c r="M36" s="16"/>
      <c r="N36" s="6"/>
      <c r="T36" s="14"/>
    </row>
    <row r="37" spans="1:20" ht="15" customHeight="1" x14ac:dyDescent="0.4">
      <c r="A37" s="323"/>
      <c r="B37" s="324"/>
      <c r="C37" s="164"/>
      <c r="D37" s="307"/>
      <c r="E37" s="165"/>
      <c r="F37" s="166"/>
      <c r="G37" s="168"/>
      <c r="H37" s="307"/>
      <c r="I37" s="327"/>
      <c r="J37" s="328"/>
      <c r="K37" s="327"/>
      <c r="L37" s="328"/>
      <c r="M37" s="16"/>
      <c r="N37" s="6"/>
      <c r="T37" s="14"/>
    </row>
    <row r="38" spans="1:20" ht="13.15" x14ac:dyDescent="0.4">
      <c r="A38" s="323"/>
      <c r="B38" s="324"/>
      <c r="C38" s="164"/>
      <c r="D38" s="307"/>
      <c r="E38" s="165"/>
      <c r="F38" s="166"/>
      <c r="G38" s="168"/>
      <c r="H38" s="307"/>
      <c r="I38" s="327"/>
      <c r="J38" s="328"/>
      <c r="K38" s="327"/>
      <c r="L38" s="328"/>
      <c r="M38" s="16"/>
      <c r="N38" s="6"/>
      <c r="T38" s="14"/>
    </row>
    <row r="39" spans="1:20" ht="13.15" x14ac:dyDescent="0.4">
      <c r="A39" s="323"/>
      <c r="B39" s="324"/>
      <c r="C39" s="164"/>
      <c r="D39" s="307"/>
      <c r="E39" s="165"/>
      <c r="F39" s="166"/>
      <c r="G39" s="168"/>
      <c r="H39" s="307"/>
      <c r="I39" s="327"/>
      <c r="J39" s="328"/>
      <c r="K39" s="327"/>
      <c r="L39" s="328"/>
      <c r="M39" s="16"/>
      <c r="N39" s="6"/>
      <c r="T39" s="14"/>
    </row>
    <row r="40" spans="1:20" ht="13.15" x14ac:dyDescent="0.4">
      <c r="A40" s="323"/>
      <c r="B40" s="324"/>
      <c r="C40" s="164"/>
      <c r="D40" s="307"/>
      <c r="E40" s="165"/>
      <c r="F40" s="166"/>
      <c r="G40" s="168"/>
      <c r="H40" s="307"/>
      <c r="I40" s="327"/>
      <c r="J40" s="328"/>
      <c r="K40" s="327"/>
      <c r="L40" s="328"/>
      <c r="M40" s="16"/>
      <c r="N40" s="6"/>
      <c r="T40" s="14"/>
    </row>
    <row r="41" spans="1:20" ht="13.15" x14ac:dyDescent="0.4">
      <c r="A41" s="323"/>
      <c r="B41" s="324"/>
      <c r="C41" s="164"/>
      <c r="D41" s="307"/>
      <c r="E41" s="165"/>
      <c r="F41" s="166"/>
      <c r="G41" s="168"/>
      <c r="H41" s="307"/>
      <c r="I41" s="327"/>
      <c r="J41" s="328"/>
      <c r="K41" s="327"/>
      <c r="L41" s="328"/>
      <c r="M41" s="16"/>
      <c r="N41" s="6"/>
      <c r="T41" s="14"/>
    </row>
    <row r="42" spans="1:20" ht="13.15" x14ac:dyDescent="0.4">
      <c r="A42" s="323"/>
      <c r="B42" s="324"/>
      <c r="C42" s="164"/>
      <c r="D42" s="307"/>
      <c r="E42" s="165"/>
      <c r="F42" s="166"/>
      <c r="G42" s="168"/>
      <c r="H42" s="307"/>
      <c r="I42" s="327"/>
      <c r="J42" s="328"/>
      <c r="K42" s="327"/>
      <c r="L42" s="328"/>
      <c r="M42" s="16"/>
      <c r="N42" s="6"/>
      <c r="T42" s="14"/>
    </row>
    <row r="43" spans="1:20" x14ac:dyDescent="0.35">
      <c r="A43" s="323"/>
      <c r="B43" s="324"/>
      <c r="C43" s="164"/>
      <c r="D43" s="307"/>
      <c r="E43" s="165"/>
      <c r="F43" s="166"/>
      <c r="G43" s="168"/>
      <c r="H43" s="307"/>
      <c r="I43" s="327"/>
      <c r="J43" s="328"/>
      <c r="K43" s="327"/>
      <c r="L43" s="328"/>
      <c r="M43" s="16"/>
      <c r="N43" s="6"/>
    </row>
    <row r="44" spans="1:20" x14ac:dyDescent="0.35">
      <c r="A44" s="323"/>
      <c r="B44" s="324"/>
      <c r="C44" s="164"/>
      <c r="D44" s="307"/>
      <c r="E44" s="165"/>
      <c r="F44" s="166"/>
      <c r="G44" s="168"/>
      <c r="H44" s="307"/>
      <c r="I44" s="327"/>
      <c r="J44" s="328"/>
      <c r="K44" s="327"/>
      <c r="L44" s="328"/>
      <c r="M44" s="16"/>
      <c r="N44" s="6"/>
    </row>
    <row r="45" spans="1:20" x14ac:dyDescent="0.35">
      <c r="A45" s="323"/>
      <c r="B45" s="324"/>
      <c r="C45" s="164"/>
      <c r="D45" s="307"/>
      <c r="E45" s="165"/>
      <c r="F45" s="166"/>
      <c r="G45" s="168"/>
      <c r="H45" s="307"/>
      <c r="I45" s="279"/>
      <c r="J45" s="280"/>
      <c r="K45" s="279"/>
      <c r="L45" s="280"/>
      <c r="M45" s="16"/>
      <c r="N45" s="6"/>
    </row>
    <row r="46" spans="1:20" x14ac:dyDescent="0.35">
      <c r="A46" s="323"/>
      <c r="B46" s="324"/>
      <c r="C46" s="164"/>
      <c r="D46" s="307"/>
      <c r="E46" s="165"/>
      <c r="F46" s="166"/>
      <c r="G46" s="168"/>
      <c r="H46" s="307"/>
      <c r="I46" s="279"/>
      <c r="J46" s="280"/>
      <c r="K46" s="279"/>
      <c r="L46" s="280"/>
      <c r="M46" s="16"/>
      <c r="N46" s="6"/>
    </row>
    <row r="47" spans="1:20" x14ac:dyDescent="0.35">
      <c r="A47" s="323"/>
      <c r="B47" s="324"/>
      <c r="C47" s="164"/>
      <c r="D47" s="307"/>
      <c r="E47" s="165"/>
      <c r="F47" s="166"/>
      <c r="G47" s="168"/>
      <c r="H47" s="307"/>
      <c r="I47" s="279"/>
      <c r="J47" s="280"/>
      <c r="K47" s="279"/>
      <c r="L47" s="280"/>
      <c r="M47" s="16"/>
      <c r="N47" s="6"/>
    </row>
    <row r="48" spans="1:20" x14ac:dyDescent="0.35">
      <c r="A48" s="323"/>
      <c r="B48" s="324"/>
      <c r="C48" s="164"/>
      <c r="D48" s="307"/>
      <c r="E48" s="165"/>
      <c r="F48" s="166"/>
      <c r="G48" s="168"/>
      <c r="H48" s="307"/>
      <c r="I48" s="327"/>
      <c r="J48" s="328"/>
      <c r="K48" s="327"/>
      <c r="L48" s="328"/>
      <c r="M48" s="16"/>
      <c r="N48" s="6"/>
    </row>
    <row r="49" spans="1:20" x14ac:dyDescent="0.35">
      <c r="A49" s="323"/>
      <c r="B49" s="324"/>
      <c r="C49" s="164"/>
      <c r="D49" s="307"/>
      <c r="E49" s="165"/>
      <c r="F49" s="166"/>
      <c r="G49" s="168"/>
      <c r="H49" s="307"/>
      <c r="I49" s="327"/>
      <c r="J49" s="328"/>
      <c r="K49" s="327"/>
      <c r="L49" s="328"/>
      <c r="M49" s="16"/>
      <c r="N49" s="6"/>
    </row>
    <row r="50" spans="1:20" x14ac:dyDescent="0.35">
      <c r="A50" s="323"/>
      <c r="B50" s="324"/>
      <c r="C50" s="164"/>
      <c r="D50" s="307"/>
      <c r="E50" s="165"/>
      <c r="F50" s="166"/>
      <c r="G50" s="168"/>
      <c r="H50" s="307"/>
      <c r="I50" s="327"/>
      <c r="J50" s="328"/>
      <c r="K50" s="327"/>
      <c r="L50" s="328"/>
      <c r="M50" s="16"/>
      <c r="N50" s="6"/>
    </row>
    <row r="51" spans="1:20" x14ac:dyDescent="0.35">
      <c r="A51" s="323"/>
      <c r="B51" s="324"/>
      <c r="C51" s="164"/>
      <c r="D51" s="307"/>
      <c r="E51" s="165"/>
      <c r="F51" s="166"/>
      <c r="G51" s="168"/>
      <c r="H51" s="307"/>
      <c r="I51" s="327"/>
      <c r="J51" s="328"/>
      <c r="K51" s="327"/>
      <c r="L51" s="328"/>
      <c r="M51" s="16"/>
      <c r="N51" s="6"/>
    </row>
    <row r="52" spans="1:20" ht="12" customHeight="1" x14ac:dyDescent="0.4">
      <c r="A52" s="323"/>
      <c r="B52" s="324"/>
      <c r="C52" s="164"/>
      <c r="D52" s="307"/>
      <c r="E52" s="165"/>
      <c r="F52" s="166"/>
      <c r="G52" s="168"/>
      <c r="H52" s="307"/>
      <c r="I52" s="327"/>
      <c r="J52" s="328"/>
      <c r="K52" s="327"/>
      <c r="L52" s="328"/>
      <c r="M52" s="16"/>
      <c r="N52" s="6"/>
      <c r="T52" s="14"/>
    </row>
    <row r="53" spans="1:20" ht="13.15" x14ac:dyDescent="0.4">
      <c r="A53" s="323"/>
      <c r="B53" s="324"/>
      <c r="C53" s="164"/>
      <c r="D53" s="307"/>
      <c r="E53" s="165"/>
      <c r="F53" s="166"/>
      <c r="G53" s="168"/>
      <c r="H53" s="307"/>
      <c r="I53" s="327"/>
      <c r="J53" s="328"/>
      <c r="K53" s="327"/>
      <c r="L53" s="328"/>
      <c r="M53" s="16"/>
      <c r="N53" s="6"/>
      <c r="T53" s="14"/>
    </row>
    <row r="54" spans="1:20" ht="15" customHeight="1" x14ac:dyDescent="0.4">
      <c r="A54" s="323"/>
      <c r="B54" s="324"/>
      <c r="C54" s="164"/>
      <c r="D54" s="307"/>
      <c r="E54" s="165"/>
      <c r="F54" s="166"/>
      <c r="G54" s="168"/>
      <c r="H54" s="307"/>
      <c r="I54" s="327"/>
      <c r="J54" s="328"/>
      <c r="K54" s="327"/>
      <c r="L54" s="328"/>
      <c r="M54" s="16"/>
      <c r="N54" s="6"/>
      <c r="T54" s="14"/>
    </row>
    <row r="55" spans="1:20" ht="13.15" x14ac:dyDescent="0.4">
      <c r="A55" s="323"/>
      <c r="B55" s="324"/>
      <c r="C55" s="164"/>
      <c r="D55" s="307"/>
      <c r="E55" s="165"/>
      <c r="F55" s="166"/>
      <c r="G55" s="168"/>
      <c r="H55" s="307"/>
      <c r="I55" s="327"/>
      <c r="J55" s="328"/>
      <c r="K55" s="327"/>
      <c r="L55" s="328"/>
      <c r="M55" s="16"/>
      <c r="N55" s="6"/>
      <c r="T55" s="14"/>
    </row>
    <row r="56" spans="1:20" ht="13.15" x14ac:dyDescent="0.4">
      <c r="A56" s="323"/>
      <c r="B56" s="324"/>
      <c r="C56" s="164"/>
      <c r="D56" s="307"/>
      <c r="E56" s="165"/>
      <c r="F56" s="166"/>
      <c r="G56" s="168"/>
      <c r="H56" s="307"/>
      <c r="I56" s="327"/>
      <c r="J56" s="328"/>
      <c r="K56" s="327"/>
      <c r="L56" s="328"/>
      <c r="M56" s="16"/>
      <c r="N56" s="6"/>
      <c r="T56" s="14"/>
    </row>
    <row r="57" spans="1:20" ht="13.15" x14ac:dyDescent="0.4">
      <c r="A57" s="323"/>
      <c r="B57" s="324"/>
      <c r="C57" s="164"/>
      <c r="D57" s="307"/>
      <c r="E57" s="165"/>
      <c r="F57" s="166"/>
      <c r="G57" s="168"/>
      <c r="H57" s="307"/>
      <c r="I57" s="327"/>
      <c r="J57" s="328"/>
      <c r="K57" s="327"/>
      <c r="L57" s="328"/>
      <c r="M57" s="16"/>
      <c r="N57" s="6"/>
      <c r="T57" s="14"/>
    </row>
    <row r="58" spans="1:20" ht="13.15" x14ac:dyDescent="0.4">
      <c r="A58" s="323"/>
      <c r="B58" s="324"/>
      <c r="C58" s="164"/>
      <c r="D58" s="307"/>
      <c r="E58" s="165"/>
      <c r="F58" s="166"/>
      <c r="G58" s="168"/>
      <c r="H58" s="307"/>
      <c r="I58" s="327"/>
      <c r="J58" s="328"/>
      <c r="K58" s="327"/>
      <c r="L58" s="328"/>
      <c r="M58" s="16"/>
      <c r="N58" s="6"/>
      <c r="O58" s="283" t="s">
        <v>198</v>
      </c>
      <c r="T58" s="14"/>
    </row>
    <row r="59" spans="1:20" s="219" customFormat="1" ht="13.15" hidden="1" outlineLevel="1" x14ac:dyDescent="0.4">
      <c r="A59" s="323"/>
      <c r="B59" s="324"/>
      <c r="C59" s="164"/>
      <c r="D59" s="307"/>
      <c r="E59" s="167"/>
      <c r="F59" s="166"/>
      <c r="G59" s="168"/>
      <c r="H59" s="307"/>
      <c r="I59" s="325"/>
      <c r="J59" s="326"/>
      <c r="K59" s="325"/>
      <c r="L59" s="326"/>
      <c r="M59" s="244"/>
      <c r="N59" s="284"/>
      <c r="T59" s="221"/>
    </row>
    <row r="60" spans="1:20" s="219" customFormat="1" hidden="1" outlineLevel="1" x14ac:dyDescent="0.35">
      <c r="A60" s="323"/>
      <c r="B60" s="324"/>
      <c r="C60" s="164"/>
      <c r="D60" s="307"/>
      <c r="E60" s="167"/>
      <c r="F60" s="166"/>
      <c r="G60" s="168"/>
      <c r="H60" s="307"/>
      <c r="I60" s="325"/>
      <c r="J60" s="326"/>
      <c r="K60" s="325"/>
      <c r="L60" s="326"/>
      <c r="M60" s="244"/>
      <c r="N60" s="284"/>
    </row>
    <row r="61" spans="1:20" s="219" customFormat="1" hidden="1" outlineLevel="1" x14ac:dyDescent="0.35">
      <c r="A61" s="323"/>
      <c r="B61" s="324"/>
      <c r="C61" s="164"/>
      <c r="D61" s="307"/>
      <c r="E61" s="167"/>
      <c r="F61" s="166"/>
      <c r="G61" s="168"/>
      <c r="H61" s="307"/>
      <c r="I61" s="325"/>
      <c r="J61" s="326"/>
      <c r="K61" s="325"/>
      <c r="L61" s="326"/>
      <c r="M61" s="244"/>
      <c r="N61" s="284"/>
    </row>
    <row r="62" spans="1:20" s="219" customFormat="1" hidden="1" outlineLevel="1" x14ac:dyDescent="0.35">
      <c r="A62" s="323"/>
      <c r="B62" s="324"/>
      <c r="C62" s="164"/>
      <c r="D62" s="307"/>
      <c r="E62" s="167"/>
      <c r="F62" s="166"/>
      <c r="G62" s="168"/>
      <c r="H62" s="307"/>
      <c r="I62" s="290"/>
      <c r="J62" s="291"/>
      <c r="K62" s="290"/>
      <c r="L62" s="291"/>
      <c r="M62" s="244"/>
      <c r="N62" s="284"/>
    </row>
    <row r="63" spans="1:20" s="219" customFormat="1" hidden="1" outlineLevel="1" x14ac:dyDescent="0.35">
      <c r="A63" s="323"/>
      <c r="B63" s="324"/>
      <c r="C63" s="164"/>
      <c r="D63" s="307"/>
      <c r="E63" s="167"/>
      <c r="F63" s="166"/>
      <c r="G63" s="168"/>
      <c r="H63" s="307"/>
      <c r="I63" s="290"/>
      <c r="J63" s="291"/>
      <c r="K63" s="290"/>
      <c r="L63" s="291"/>
      <c r="M63" s="244"/>
      <c r="N63" s="284"/>
    </row>
    <row r="64" spans="1:20" s="219" customFormat="1" hidden="1" outlineLevel="1" x14ac:dyDescent="0.35">
      <c r="A64" s="323"/>
      <c r="B64" s="324"/>
      <c r="C64" s="164"/>
      <c r="D64" s="307"/>
      <c r="E64" s="167"/>
      <c r="F64" s="166"/>
      <c r="G64" s="168"/>
      <c r="H64" s="307"/>
      <c r="I64" s="290"/>
      <c r="J64" s="291"/>
      <c r="K64" s="290"/>
      <c r="L64" s="291"/>
      <c r="M64" s="244"/>
      <c r="N64" s="284"/>
    </row>
    <row r="65" spans="1:20" s="219" customFormat="1" hidden="1" outlineLevel="1" x14ac:dyDescent="0.35">
      <c r="A65" s="323"/>
      <c r="B65" s="324"/>
      <c r="C65" s="164"/>
      <c r="D65" s="307"/>
      <c r="E65" s="167"/>
      <c r="F65" s="166"/>
      <c r="G65" s="168"/>
      <c r="H65" s="307"/>
      <c r="I65" s="325"/>
      <c r="J65" s="326"/>
      <c r="K65" s="325"/>
      <c r="L65" s="326"/>
      <c r="M65" s="244"/>
      <c r="N65" s="284"/>
    </row>
    <row r="66" spans="1:20" s="219" customFormat="1" hidden="1" outlineLevel="1" x14ac:dyDescent="0.35">
      <c r="A66" s="323"/>
      <c r="B66" s="324"/>
      <c r="C66" s="164"/>
      <c r="D66" s="307"/>
      <c r="E66" s="167"/>
      <c r="F66" s="166"/>
      <c r="G66" s="168"/>
      <c r="H66" s="307"/>
      <c r="I66" s="325"/>
      <c r="J66" s="326"/>
      <c r="K66" s="325"/>
      <c r="L66" s="326"/>
      <c r="M66" s="244"/>
      <c r="N66" s="284"/>
    </row>
    <row r="67" spans="1:20" s="219" customFormat="1" hidden="1" outlineLevel="1" x14ac:dyDescent="0.35">
      <c r="A67" s="323"/>
      <c r="B67" s="324"/>
      <c r="C67" s="164"/>
      <c r="D67" s="307"/>
      <c r="E67" s="167"/>
      <c r="F67" s="166"/>
      <c r="G67" s="168"/>
      <c r="H67" s="307"/>
      <c r="I67" s="325"/>
      <c r="J67" s="326"/>
      <c r="K67" s="325"/>
      <c r="L67" s="326"/>
      <c r="M67" s="244"/>
      <c r="N67" s="284"/>
    </row>
    <row r="68" spans="1:20" s="219" customFormat="1" hidden="1" outlineLevel="1" x14ac:dyDescent="0.35">
      <c r="A68" s="323"/>
      <c r="B68" s="324"/>
      <c r="C68" s="164"/>
      <c r="D68" s="307"/>
      <c r="E68" s="167"/>
      <c r="F68" s="166"/>
      <c r="G68" s="168"/>
      <c r="H68" s="307"/>
      <c r="I68" s="325"/>
      <c r="J68" s="326"/>
      <c r="K68" s="325"/>
      <c r="L68" s="326"/>
      <c r="M68" s="244"/>
      <c r="N68" s="284"/>
    </row>
    <row r="69" spans="1:20" s="219" customFormat="1" ht="12" hidden="1" customHeight="1" outlineLevel="1" x14ac:dyDescent="0.4">
      <c r="A69" s="323"/>
      <c r="B69" s="324"/>
      <c r="C69" s="164"/>
      <c r="D69" s="307"/>
      <c r="E69" s="167"/>
      <c r="F69" s="166"/>
      <c r="G69" s="168"/>
      <c r="H69" s="307"/>
      <c r="I69" s="325"/>
      <c r="J69" s="326"/>
      <c r="K69" s="325"/>
      <c r="L69" s="326"/>
      <c r="M69" s="244"/>
      <c r="N69" s="284"/>
      <c r="T69" s="221"/>
    </row>
    <row r="70" spans="1:20" s="219" customFormat="1" ht="13.15" hidden="1" outlineLevel="1" x14ac:dyDescent="0.4">
      <c r="A70" s="323"/>
      <c r="B70" s="324"/>
      <c r="C70" s="164"/>
      <c r="D70" s="307"/>
      <c r="E70" s="167"/>
      <c r="F70" s="166"/>
      <c r="G70" s="168"/>
      <c r="H70" s="307"/>
      <c r="I70" s="325"/>
      <c r="J70" s="326"/>
      <c r="K70" s="325"/>
      <c r="L70" s="326"/>
      <c r="M70" s="244"/>
      <c r="N70" s="284"/>
      <c r="T70" s="221"/>
    </row>
    <row r="71" spans="1:20" s="219" customFormat="1" ht="15" hidden="1" customHeight="1" outlineLevel="1" x14ac:dyDescent="0.4">
      <c r="A71" s="323"/>
      <c r="B71" s="324"/>
      <c r="C71" s="164"/>
      <c r="D71" s="307"/>
      <c r="E71" s="167"/>
      <c r="F71" s="166"/>
      <c r="G71" s="168"/>
      <c r="H71" s="307"/>
      <c r="I71" s="325"/>
      <c r="J71" s="326"/>
      <c r="K71" s="325"/>
      <c r="L71" s="326"/>
      <c r="M71" s="244"/>
      <c r="N71" s="284"/>
      <c r="T71" s="221"/>
    </row>
    <row r="72" spans="1:20" s="219" customFormat="1" ht="13.15" hidden="1" outlineLevel="1" x14ac:dyDescent="0.4">
      <c r="A72" s="323"/>
      <c r="B72" s="324"/>
      <c r="C72" s="164"/>
      <c r="D72" s="307"/>
      <c r="E72" s="167"/>
      <c r="F72" s="166"/>
      <c r="G72" s="168"/>
      <c r="H72" s="307"/>
      <c r="I72" s="325"/>
      <c r="J72" s="326"/>
      <c r="K72" s="325"/>
      <c r="L72" s="326"/>
      <c r="M72" s="244"/>
      <c r="N72" s="284"/>
      <c r="T72" s="221"/>
    </row>
    <row r="73" spans="1:20" s="219" customFormat="1" ht="13.15" hidden="1" outlineLevel="1" x14ac:dyDescent="0.4">
      <c r="A73" s="323"/>
      <c r="B73" s="324"/>
      <c r="C73" s="164"/>
      <c r="D73" s="307"/>
      <c r="E73" s="167"/>
      <c r="F73" s="166"/>
      <c r="G73" s="168"/>
      <c r="H73" s="307"/>
      <c r="I73" s="325"/>
      <c r="J73" s="326"/>
      <c r="K73" s="325"/>
      <c r="L73" s="326"/>
      <c r="M73" s="244"/>
      <c r="N73" s="284"/>
      <c r="T73" s="221"/>
    </row>
    <row r="74" spans="1:20" s="219" customFormat="1" ht="13.15" hidden="1" outlineLevel="1" x14ac:dyDescent="0.4">
      <c r="A74" s="323"/>
      <c r="B74" s="324"/>
      <c r="C74" s="164"/>
      <c r="D74" s="307"/>
      <c r="E74" s="167"/>
      <c r="F74" s="166"/>
      <c r="G74" s="168"/>
      <c r="H74" s="307"/>
      <c r="I74" s="325"/>
      <c r="J74" s="326"/>
      <c r="K74" s="325"/>
      <c r="L74" s="326"/>
      <c r="M74" s="244"/>
      <c r="N74" s="284"/>
      <c r="T74" s="221"/>
    </row>
    <row r="75" spans="1:20" s="219" customFormat="1" ht="13.15" hidden="1" outlineLevel="1" x14ac:dyDescent="0.4">
      <c r="A75" s="323"/>
      <c r="B75" s="324"/>
      <c r="C75" s="164"/>
      <c r="D75" s="307"/>
      <c r="E75" s="167"/>
      <c r="F75" s="166"/>
      <c r="G75" s="168"/>
      <c r="H75" s="307"/>
      <c r="I75" s="325"/>
      <c r="J75" s="326"/>
      <c r="K75" s="325"/>
      <c r="L75" s="326"/>
      <c r="M75" s="244"/>
      <c r="N75" s="284"/>
      <c r="T75" s="221"/>
    </row>
    <row r="76" spans="1:20" s="219" customFormat="1" ht="13.15" hidden="1" outlineLevel="1" x14ac:dyDescent="0.4">
      <c r="A76" s="323"/>
      <c r="B76" s="324"/>
      <c r="C76" s="164"/>
      <c r="D76" s="307"/>
      <c r="E76" s="167"/>
      <c r="F76" s="166"/>
      <c r="G76" s="168"/>
      <c r="H76" s="307"/>
      <c r="I76" s="325"/>
      <c r="J76" s="326"/>
      <c r="K76" s="325"/>
      <c r="L76" s="326"/>
      <c r="M76" s="244"/>
      <c r="N76" s="284"/>
      <c r="T76" s="221"/>
    </row>
    <row r="77" spans="1:20" s="219" customFormat="1" hidden="1" outlineLevel="1" x14ac:dyDescent="0.35">
      <c r="A77" s="323"/>
      <c r="B77" s="324"/>
      <c r="C77" s="164"/>
      <c r="D77" s="307"/>
      <c r="E77" s="167"/>
      <c r="F77" s="166"/>
      <c r="G77" s="168"/>
      <c r="H77" s="307"/>
      <c r="I77" s="325"/>
      <c r="J77" s="326"/>
      <c r="K77" s="325"/>
      <c r="L77" s="326"/>
      <c r="M77" s="244"/>
      <c r="N77" s="284"/>
    </row>
    <row r="78" spans="1:20" s="219" customFormat="1" hidden="1" outlineLevel="1" x14ac:dyDescent="0.35">
      <c r="A78" s="323"/>
      <c r="B78" s="324"/>
      <c r="C78" s="164"/>
      <c r="D78" s="307"/>
      <c r="E78" s="167"/>
      <c r="F78" s="166"/>
      <c r="G78" s="168"/>
      <c r="H78" s="307"/>
      <c r="I78" s="325"/>
      <c r="J78" s="326"/>
      <c r="K78" s="325"/>
      <c r="L78" s="326"/>
      <c r="M78" s="244"/>
      <c r="N78" s="284"/>
    </row>
    <row r="79" spans="1:20" s="219" customFormat="1" hidden="1" outlineLevel="1" x14ac:dyDescent="0.35">
      <c r="A79" s="323"/>
      <c r="B79" s="324"/>
      <c r="C79" s="164"/>
      <c r="D79" s="307"/>
      <c r="E79" s="167"/>
      <c r="F79" s="166"/>
      <c r="G79" s="168"/>
      <c r="H79" s="307"/>
      <c r="I79" s="290"/>
      <c r="J79" s="291"/>
      <c r="K79" s="290"/>
      <c r="L79" s="291"/>
      <c r="M79" s="244"/>
      <c r="N79" s="284"/>
    </row>
    <row r="80" spans="1:20" s="219" customFormat="1" hidden="1" outlineLevel="1" x14ac:dyDescent="0.35">
      <c r="A80" s="323"/>
      <c r="B80" s="324"/>
      <c r="C80" s="164"/>
      <c r="D80" s="307"/>
      <c r="E80" s="167"/>
      <c r="F80" s="166"/>
      <c r="G80" s="168"/>
      <c r="H80" s="307"/>
      <c r="I80" s="290"/>
      <c r="J80" s="291"/>
      <c r="K80" s="290"/>
      <c r="L80" s="291"/>
      <c r="M80" s="244"/>
      <c r="N80" s="284"/>
    </row>
    <row r="81" spans="1:20" s="219" customFormat="1" hidden="1" outlineLevel="1" x14ac:dyDescent="0.35">
      <c r="A81" s="323"/>
      <c r="B81" s="324"/>
      <c r="C81" s="164"/>
      <c r="D81" s="307"/>
      <c r="E81" s="167"/>
      <c r="F81" s="166"/>
      <c r="G81" s="168"/>
      <c r="H81" s="307"/>
      <c r="I81" s="290"/>
      <c r="J81" s="291"/>
      <c r="K81" s="290"/>
      <c r="L81" s="291"/>
      <c r="M81" s="244"/>
      <c r="N81" s="284"/>
    </row>
    <row r="82" spans="1:20" s="219" customFormat="1" hidden="1" outlineLevel="1" x14ac:dyDescent="0.35">
      <c r="A82" s="323"/>
      <c r="B82" s="324"/>
      <c r="C82" s="164"/>
      <c r="D82" s="307"/>
      <c r="E82" s="167"/>
      <c r="F82" s="166"/>
      <c r="G82" s="168"/>
      <c r="H82" s="307"/>
      <c r="I82" s="325"/>
      <c r="J82" s="326"/>
      <c r="K82" s="325"/>
      <c r="L82" s="326"/>
      <c r="M82" s="244"/>
      <c r="N82" s="284"/>
    </row>
    <row r="83" spans="1:20" s="219" customFormat="1" hidden="1" outlineLevel="1" x14ac:dyDescent="0.35">
      <c r="A83" s="323"/>
      <c r="B83" s="324"/>
      <c r="C83" s="164"/>
      <c r="D83" s="307"/>
      <c r="E83" s="167"/>
      <c r="F83" s="166"/>
      <c r="G83" s="168"/>
      <c r="H83" s="307"/>
      <c r="I83" s="325"/>
      <c r="J83" s="326"/>
      <c r="K83" s="325"/>
      <c r="L83" s="326"/>
      <c r="M83" s="244"/>
      <c r="N83" s="284"/>
    </row>
    <row r="84" spans="1:20" s="219" customFormat="1" hidden="1" outlineLevel="1" x14ac:dyDescent="0.35">
      <c r="A84" s="323"/>
      <c r="B84" s="324"/>
      <c r="C84" s="164"/>
      <c r="D84" s="307"/>
      <c r="E84" s="167"/>
      <c r="F84" s="166"/>
      <c r="G84" s="168"/>
      <c r="H84" s="307"/>
      <c r="I84" s="325"/>
      <c r="J84" s="326"/>
      <c r="K84" s="325"/>
      <c r="L84" s="326"/>
      <c r="M84" s="244"/>
      <c r="N84" s="284"/>
    </row>
    <row r="85" spans="1:20" s="219" customFormat="1" hidden="1" outlineLevel="1" x14ac:dyDescent="0.35">
      <c r="A85" s="323"/>
      <c r="B85" s="324"/>
      <c r="C85" s="164"/>
      <c r="D85" s="307"/>
      <c r="E85" s="167"/>
      <c r="F85" s="166"/>
      <c r="G85" s="168"/>
      <c r="H85" s="307"/>
      <c r="I85" s="325"/>
      <c r="J85" s="326"/>
      <c r="K85" s="325"/>
      <c r="L85" s="326"/>
      <c r="M85" s="244"/>
      <c r="N85" s="284"/>
    </row>
    <row r="86" spans="1:20" s="219" customFormat="1" ht="12" hidden="1" customHeight="1" outlineLevel="1" x14ac:dyDescent="0.4">
      <c r="A86" s="323"/>
      <c r="B86" s="324"/>
      <c r="C86" s="164"/>
      <c r="D86" s="307"/>
      <c r="E86" s="167"/>
      <c r="F86" s="166"/>
      <c r="G86" s="168"/>
      <c r="H86" s="307"/>
      <c r="I86" s="325"/>
      <c r="J86" s="326"/>
      <c r="K86" s="325"/>
      <c r="L86" s="326"/>
      <c r="M86" s="244"/>
      <c r="N86" s="284"/>
      <c r="T86" s="221"/>
    </row>
    <row r="87" spans="1:20" s="219" customFormat="1" ht="13.15" hidden="1" outlineLevel="1" x14ac:dyDescent="0.4">
      <c r="A87" s="323"/>
      <c r="B87" s="324"/>
      <c r="C87" s="164"/>
      <c r="D87" s="307"/>
      <c r="E87" s="167"/>
      <c r="F87" s="166"/>
      <c r="G87" s="168"/>
      <c r="H87" s="307"/>
      <c r="I87" s="325"/>
      <c r="J87" s="326"/>
      <c r="K87" s="325"/>
      <c r="L87" s="326"/>
      <c r="M87" s="244"/>
      <c r="N87" s="284"/>
      <c r="T87" s="221"/>
    </row>
    <row r="88" spans="1:20" s="219" customFormat="1" ht="15" hidden="1" customHeight="1" outlineLevel="1" x14ac:dyDescent="0.4">
      <c r="A88" s="323"/>
      <c r="B88" s="324"/>
      <c r="C88" s="164"/>
      <c r="D88" s="307"/>
      <c r="E88" s="167"/>
      <c r="F88" s="166"/>
      <c r="G88" s="168"/>
      <c r="H88" s="307"/>
      <c r="I88" s="325"/>
      <c r="J88" s="326"/>
      <c r="K88" s="325"/>
      <c r="L88" s="326"/>
      <c r="M88" s="244"/>
      <c r="N88" s="284"/>
      <c r="T88" s="221"/>
    </row>
    <row r="89" spans="1:20" s="219" customFormat="1" ht="13.15" hidden="1" outlineLevel="1" x14ac:dyDescent="0.4">
      <c r="A89" s="323"/>
      <c r="B89" s="324"/>
      <c r="C89" s="164"/>
      <c r="D89" s="307"/>
      <c r="E89" s="167"/>
      <c r="F89" s="166"/>
      <c r="G89" s="168"/>
      <c r="H89" s="307"/>
      <c r="I89" s="325"/>
      <c r="J89" s="326"/>
      <c r="K89" s="325"/>
      <c r="L89" s="326"/>
      <c r="M89" s="244"/>
      <c r="N89" s="284"/>
      <c r="T89" s="221"/>
    </row>
    <row r="90" spans="1:20" s="219" customFormat="1" ht="13.15" hidden="1" outlineLevel="1" x14ac:dyDescent="0.4">
      <c r="A90" s="323"/>
      <c r="B90" s="324"/>
      <c r="C90" s="164"/>
      <c r="D90" s="307"/>
      <c r="E90" s="167"/>
      <c r="F90" s="166"/>
      <c r="G90" s="168"/>
      <c r="H90" s="307"/>
      <c r="I90" s="325"/>
      <c r="J90" s="326"/>
      <c r="K90" s="325"/>
      <c r="L90" s="326"/>
      <c r="M90" s="244"/>
      <c r="N90" s="284"/>
      <c r="T90" s="221"/>
    </row>
    <row r="91" spans="1:20" s="219" customFormat="1" ht="13.15" hidden="1" outlineLevel="1" x14ac:dyDescent="0.4">
      <c r="A91" s="323"/>
      <c r="B91" s="324"/>
      <c r="C91" s="164"/>
      <c r="D91" s="307"/>
      <c r="E91" s="167"/>
      <c r="F91" s="166"/>
      <c r="G91" s="168"/>
      <c r="H91" s="307"/>
      <c r="I91" s="325"/>
      <c r="J91" s="326"/>
      <c r="K91" s="325"/>
      <c r="L91" s="326"/>
      <c r="M91" s="244"/>
      <c r="N91" s="284"/>
      <c r="T91" s="221"/>
    </row>
    <row r="92" spans="1:20" s="219" customFormat="1" ht="13.15" hidden="1" outlineLevel="1" x14ac:dyDescent="0.4">
      <c r="A92" s="323"/>
      <c r="B92" s="324"/>
      <c r="C92" s="164"/>
      <c r="D92" s="307"/>
      <c r="E92" s="167"/>
      <c r="F92" s="166"/>
      <c r="G92" s="168"/>
      <c r="H92" s="307"/>
      <c r="I92" s="325"/>
      <c r="J92" s="326"/>
      <c r="K92" s="325"/>
      <c r="L92" s="326"/>
      <c r="M92" s="244"/>
      <c r="N92" s="284"/>
      <c r="T92" s="221"/>
    </row>
    <row r="93" spans="1:20" s="219" customFormat="1" ht="13.15" hidden="1" outlineLevel="1" x14ac:dyDescent="0.4">
      <c r="A93" s="323"/>
      <c r="B93" s="324"/>
      <c r="C93" s="164"/>
      <c r="D93" s="307"/>
      <c r="E93" s="167"/>
      <c r="F93" s="166"/>
      <c r="G93" s="168"/>
      <c r="H93" s="307"/>
      <c r="I93" s="325"/>
      <c r="J93" s="326"/>
      <c r="K93" s="325"/>
      <c r="L93" s="326"/>
      <c r="M93" s="244"/>
      <c r="N93" s="284"/>
      <c r="T93" s="221"/>
    </row>
    <row r="94" spans="1:20" s="219" customFormat="1" ht="13.15" hidden="1" outlineLevel="1" x14ac:dyDescent="0.4">
      <c r="A94" s="323"/>
      <c r="B94" s="324"/>
      <c r="C94" s="164"/>
      <c r="D94" s="307"/>
      <c r="E94" s="167"/>
      <c r="F94" s="166"/>
      <c r="G94" s="168"/>
      <c r="H94" s="307"/>
      <c r="I94" s="325"/>
      <c r="J94" s="326"/>
      <c r="K94" s="325"/>
      <c r="L94" s="326"/>
      <c r="M94" s="244"/>
      <c r="N94" s="284"/>
      <c r="T94" s="221"/>
    </row>
    <row r="95" spans="1:20" s="219" customFormat="1" ht="13.15" hidden="1" outlineLevel="1" x14ac:dyDescent="0.4">
      <c r="A95" s="323"/>
      <c r="B95" s="324"/>
      <c r="C95" s="164"/>
      <c r="D95" s="307"/>
      <c r="E95" s="167"/>
      <c r="F95" s="166"/>
      <c r="G95" s="168"/>
      <c r="H95" s="307"/>
      <c r="I95" s="325"/>
      <c r="J95" s="326"/>
      <c r="K95" s="325"/>
      <c r="L95" s="326"/>
      <c r="M95" s="244"/>
      <c r="N95" s="284"/>
      <c r="T95" s="221"/>
    </row>
    <row r="96" spans="1:20" s="219" customFormat="1" ht="13.15" hidden="1" outlineLevel="1" x14ac:dyDescent="0.4">
      <c r="A96" s="323"/>
      <c r="B96" s="324"/>
      <c r="C96" s="164"/>
      <c r="D96" s="307"/>
      <c r="E96" s="167"/>
      <c r="F96" s="166"/>
      <c r="G96" s="168"/>
      <c r="H96" s="307"/>
      <c r="I96" s="325"/>
      <c r="J96" s="326"/>
      <c r="K96" s="325"/>
      <c r="L96" s="326"/>
      <c r="M96" s="244"/>
      <c r="N96" s="284"/>
      <c r="T96" s="221"/>
    </row>
    <row r="97" spans="1:20" s="219" customFormat="1" hidden="1" outlineLevel="1" x14ac:dyDescent="0.35">
      <c r="A97" s="323"/>
      <c r="B97" s="324"/>
      <c r="C97" s="164"/>
      <c r="D97" s="307"/>
      <c r="E97" s="167"/>
      <c r="F97" s="166"/>
      <c r="G97" s="168"/>
      <c r="H97" s="307"/>
      <c r="I97" s="325"/>
      <c r="J97" s="326"/>
      <c r="K97" s="325"/>
      <c r="L97" s="326"/>
      <c r="M97" s="244"/>
      <c r="N97" s="284"/>
    </row>
    <row r="98" spans="1:20" s="219" customFormat="1" hidden="1" outlineLevel="1" x14ac:dyDescent="0.35">
      <c r="A98" s="323"/>
      <c r="B98" s="324"/>
      <c r="C98" s="164"/>
      <c r="D98" s="307"/>
      <c r="E98" s="167"/>
      <c r="F98" s="166"/>
      <c r="G98" s="168"/>
      <c r="H98" s="307"/>
      <c r="I98" s="325"/>
      <c r="J98" s="326"/>
      <c r="K98" s="325"/>
      <c r="L98" s="326"/>
      <c r="M98" s="244"/>
      <c r="N98" s="284"/>
    </row>
    <row r="99" spans="1:20" s="219" customFormat="1" hidden="1" outlineLevel="1" x14ac:dyDescent="0.35">
      <c r="A99" s="323"/>
      <c r="B99" s="324"/>
      <c r="C99" s="164"/>
      <c r="D99" s="307"/>
      <c r="E99" s="167"/>
      <c r="F99" s="166"/>
      <c r="G99" s="168"/>
      <c r="H99" s="307"/>
      <c r="I99" s="290"/>
      <c r="J99" s="291"/>
      <c r="K99" s="290"/>
      <c r="L99" s="291"/>
      <c r="M99" s="244"/>
      <c r="N99" s="284"/>
    </row>
    <row r="100" spans="1:20" s="219" customFormat="1" hidden="1" outlineLevel="1" x14ac:dyDescent="0.35">
      <c r="A100" s="323"/>
      <c r="B100" s="324"/>
      <c r="C100" s="164"/>
      <c r="D100" s="307"/>
      <c r="E100" s="167"/>
      <c r="F100" s="166"/>
      <c r="G100" s="168"/>
      <c r="H100" s="307"/>
      <c r="I100" s="290"/>
      <c r="J100" s="291"/>
      <c r="K100" s="290"/>
      <c r="L100" s="291"/>
      <c r="M100" s="244"/>
      <c r="N100" s="284"/>
    </row>
    <row r="101" spans="1:20" s="219" customFormat="1" hidden="1" outlineLevel="1" x14ac:dyDescent="0.35">
      <c r="A101" s="323"/>
      <c r="B101" s="324"/>
      <c r="C101" s="164"/>
      <c r="D101" s="307"/>
      <c r="E101" s="167"/>
      <c r="F101" s="166"/>
      <c r="G101" s="168"/>
      <c r="H101" s="307"/>
      <c r="I101" s="290"/>
      <c r="J101" s="291"/>
      <c r="K101" s="290"/>
      <c r="L101" s="291"/>
      <c r="M101" s="244"/>
      <c r="N101" s="284"/>
    </row>
    <row r="102" spans="1:20" s="219" customFormat="1" hidden="1" outlineLevel="1" x14ac:dyDescent="0.35">
      <c r="A102" s="323"/>
      <c r="B102" s="324"/>
      <c r="C102" s="164"/>
      <c r="D102" s="307"/>
      <c r="E102" s="167"/>
      <c r="F102" s="166"/>
      <c r="G102" s="168"/>
      <c r="H102" s="307"/>
      <c r="I102" s="325"/>
      <c r="J102" s="326"/>
      <c r="K102" s="325"/>
      <c r="L102" s="326"/>
      <c r="M102" s="244"/>
      <c r="N102" s="284"/>
    </row>
    <row r="103" spans="1:20" s="219" customFormat="1" hidden="1" outlineLevel="1" x14ac:dyDescent="0.35">
      <c r="A103" s="323"/>
      <c r="B103" s="324"/>
      <c r="C103" s="164"/>
      <c r="D103" s="307"/>
      <c r="E103" s="167"/>
      <c r="F103" s="166"/>
      <c r="G103" s="168"/>
      <c r="H103" s="307"/>
      <c r="I103" s="325"/>
      <c r="J103" s="326"/>
      <c r="K103" s="325"/>
      <c r="L103" s="326"/>
      <c r="M103" s="244"/>
      <c r="N103" s="284"/>
    </row>
    <row r="104" spans="1:20" s="219" customFormat="1" hidden="1" outlineLevel="1" x14ac:dyDescent="0.35">
      <c r="A104" s="323"/>
      <c r="B104" s="324"/>
      <c r="C104" s="164"/>
      <c r="D104" s="307"/>
      <c r="E104" s="167"/>
      <c r="F104" s="166"/>
      <c r="G104" s="168"/>
      <c r="H104" s="307"/>
      <c r="I104" s="325"/>
      <c r="J104" s="326"/>
      <c r="K104" s="325"/>
      <c r="L104" s="326"/>
      <c r="M104" s="244"/>
      <c r="N104" s="284"/>
    </row>
    <row r="105" spans="1:20" s="219" customFormat="1" hidden="1" outlineLevel="1" x14ac:dyDescent="0.35">
      <c r="A105" s="323"/>
      <c r="B105" s="324"/>
      <c r="C105" s="164"/>
      <c r="D105" s="307"/>
      <c r="E105" s="167"/>
      <c r="F105" s="166"/>
      <c r="G105" s="168"/>
      <c r="H105" s="307"/>
      <c r="I105" s="325"/>
      <c r="J105" s="326"/>
      <c r="K105" s="325"/>
      <c r="L105" s="326"/>
      <c r="M105" s="244"/>
      <c r="N105" s="284"/>
    </row>
    <row r="106" spans="1:20" s="219" customFormat="1" ht="12" hidden="1" customHeight="1" outlineLevel="1" x14ac:dyDescent="0.4">
      <c r="A106" s="323"/>
      <c r="B106" s="324"/>
      <c r="C106" s="164"/>
      <c r="D106" s="307"/>
      <c r="E106" s="167"/>
      <c r="F106" s="166"/>
      <c r="G106" s="168"/>
      <c r="H106" s="307"/>
      <c r="I106" s="325"/>
      <c r="J106" s="326"/>
      <c r="K106" s="325"/>
      <c r="L106" s="326"/>
      <c r="M106" s="244"/>
      <c r="N106" s="284"/>
      <c r="T106" s="221"/>
    </row>
    <row r="107" spans="1:20" s="219" customFormat="1" ht="13.15" hidden="1" outlineLevel="1" x14ac:dyDescent="0.4">
      <c r="A107" s="323"/>
      <c r="B107" s="324"/>
      <c r="C107" s="164"/>
      <c r="D107" s="307"/>
      <c r="E107" s="167"/>
      <c r="F107" s="166"/>
      <c r="G107" s="168"/>
      <c r="H107" s="307"/>
      <c r="I107" s="325"/>
      <c r="J107" s="326"/>
      <c r="K107" s="325"/>
      <c r="L107" s="326"/>
      <c r="M107" s="244"/>
      <c r="N107" s="284"/>
      <c r="T107" s="221"/>
    </row>
    <row r="108" spans="1:20" s="219" customFormat="1" ht="15" hidden="1" customHeight="1" outlineLevel="1" x14ac:dyDescent="0.4">
      <c r="A108" s="323"/>
      <c r="B108" s="324"/>
      <c r="C108" s="164"/>
      <c r="D108" s="307"/>
      <c r="E108" s="167"/>
      <c r="F108" s="166"/>
      <c r="G108" s="168"/>
      <c r="H108" s="307"/>
      <c r="I108" s="325"/>
      <c r="J108" s="326"/>
      <c r="K108" s="325"/>
      <c r="L108" s="326"/>
      <c r="M108" s="244"/>
      <c r="N108" s="284"/>
      <c r="T108" s="221"/>
    </row>
    <row r="109" spans="1:20" s="219" customFormat="1" ht="13.15" hidden="1" outlineLevel="1" x14ac:dyDescent="0.4">
      <c r="A109" s="323"/>
      <c r="B109" s="324"/>
      <c r="C109" s="164"/>
      <c r="D109" s="307"/>
      <c r="E109" s="167"/>
      <c r="F109" s="166"/>
      <c r="G109" s="168"/>
      <c r="H109" s="307"/>
      <c r="I109" s="325"/>
      <c r="J109" s="326"/>
      <c r="K109" s="325"/>
      <c r="L109" s="326"/>
      <c r="M109" s="244"/>
      <c r="N109" s="284"/>
      <c r="T109" s="221"/>
    </row>
    <row r="110" spans="1:20" s="219" customFormat="1" ht="13.15" hidden="1" outlineLevel="1" x14ac:dyDescent="0.4">
      <c r="A110" s="323"/>
      <c r="B110" s="324"/>
      <c r="C110" s="164"/>
      <c r="D110" s="307"/>
      <c r="E110" s="167"/>
      <c r="F110" s="166"/>
      <c r="G110" s="168"/>
      <c r="H110" s="307"/>
      <c r="I110" s="325"/>
      <c r="J110" s="326"/>
      <c r="K110" s="325"/>
      <c r="L110" s="326"/>
      <c r="M110" s="244"/>
      <c r="N110" s="284"/>
      <c r="T110" s="221"/>
    </row>
    <row r="111" spans="1:20" s="219" customFormat="1" ht="13.15" hidden="1" outlineLevel="1" x14ac:dyDescent="0.4">
      <c r="A111" s="323"/>
      <c r="B111" s="324"/>
      <c r="C111" s="164"/>
      <c r="D111" s="307"/>
      <c r="E111" s="167"/>
      <c r="F111" s="166"/>
      <c r="G111" s="168"/>
      <c r="H111" s="307"/>
      <c r="I111" s="325"/>
      <c r="J111" s="326"/>
      <c r="K111" s="325"/>
      <c r="L111" s="326"/>
      <c r="M111" s="244"/>
      <c r="N111" s="284"/>
      <c r="T111" s="221"/>
    </row>
    <row r="112" spans="1:20" s="219" customFormat="1" ht="13.15" hidden="1" outlineLevel="1" x14ac:dyDescent="0.4">
      <c r="A112" s="323"/>
      <c r="B112" s="324"/>
      <c r="C112" s="164"/>
      <c r="D112" s="307"/>
      <c r="E112" s="167"/>
      <c r="F112" s="166"/>
      <c r="G112" s="168"/>
      <c r="H112" s="307"/>
      <c r="I112" s="325"/>
      <c r="J112" s="326"/>
      <c r="K112" s="325"/>
      <c r="L112" s="326"/>
      <c r="M112" s="244"/>
      <c r="N112" s="284"/>
      <c r="T112" s="221"/>
    </row>
    <row r="113" spans="1:20" s="219" customFormat="1" ht="13.15" hidden="1" outlineLevel="1" x14ac:dyDescent="0.4">
      <c r="A113" s="323"/>
      <c r="B113" s="324"/>
      <c r="C113" s="164"/>
      <c r="D113" s="307"/>
      <c r="E113" s="167"/>
      <c r="F113" s="166"/>
      <c r="G113" s="168"/>
      <c r="H113" s="307"/>
      <c r="I113" s="325"/>
      <c r="J113" s="326"/>
      <c r="K113" s="325"/>
      <c r="L113" s="326"/>
      <c r="M113" s="244"/>
      <c r="N113" s="284"/>
      <c r="T113" s="221"/>
    </row>
    <row r="114" spans="1:20" s="219" customFormat="1" hidden="1" outlineLevel="1" x14ac:dyDescent="0.35">
      <c r="A114" s="323"/>
      <c r="B114" s="324"/>
      <c r="C114" s="164"/>
      <c r="D114" s="307"/>
      <c r="E114" s="167"/>
      <c r="F114" s="166"/>
      <c r="G114" s="168"/>
      <c r="H114" s="307"/>
      <c r="I114" s="325"/>
      <c r="J114" s="326"/>
      <c r="K114" s="325"/>
      <c r="L114" s="326"/>
      <c r="M114" s="244"/>
      <c r="N114" s="284"/>
    </row>
    <row r="115" spans="1:20" s="219" customFormat="1" hidden="1" outlineLevel="1" x14ac:dyDescent="0.35">
      <c r="A115" s="323"/>
      <c r="B115" s="324"/>
      <c r="C115" s="164"/>
      <c r="D115" s="307"/>
      <c r="E115" s="167"/>
      <c r="F115" s="166"/>
      <c r="G115" s="168"/>
      <c r="H115" s="307"/>
      <c r="I115" s="325"/>
      <c r="J115" s="326"/>
      <c r="K115" s="325"/>
      <c r="L115" s="326"/>
      <c r="M115" s="244"/>
      <c r="N115" s="284"/>
    </row>
    <row r="116" spans="1:20" s="219" customFormat="1" hidden="1" outlineLevel="1" x14ac:dyDescent="0.35">
      <c r="A116" s="323"/>
      <c r="B116" s="324"/>
      <c r="C116" s="164"/>
      <c r="D116" s="307"/>
      <c r="E116" s="167"/>
      <c r="F116" s="166"/>
      <c r="G116" s="168"/>
      <c r="H116" s="307"/>
      <c r="I116" s="290"/>
      <c r="J116" s="291"/>
      <c r="K116" s="290"/>
      <c r="L116" s="291"/>
      <c r="M116" s="244"/>
      <c r="N116" s="284"/>
    </row>
    <row r="117" spans="1:20" s="219" customFormat="1" hidden="1" outlineLevel="1" x14ac:dyDescent="0.35">
      <c r="A117" s="323"/>
      <c r="B117" s="324"/>
      <c r="C117" s="164"/>
      <c r="D117" s="307"/>
      <c r="E117" s="167"/>
      <c r="F117" s="166"/>
      <c r="G117" s="168"/>
      <c r="H117" s="307"/>
      <c r="I117" s="290"/>
      <c r="J117" s="291"/>
      <c r="K117" s="290"/>
      <c r="L117" s="291"/>
      <c r="M117" s="244"/>
      <c r="N117" s="284"/>
    </row>
    <row r="118" spans="1:20" s="219" customFormat="1" hidden="1" outlineLevel="1" x14ac:dyDescent="0.35">
      <c r="A118" s="323"/>
      <c r="B118" s="324"/>
      <c r="C118" s="164"/>
      <c r="D118" s="307"/>
      <c r="E118" s="167"/>
      <c r="F118" s="166"/>
      <c r="G118" s="168"/>
      <c r="H118" s="307"/>
      <c r="I118" s="290"/>
      <c r="J118" s="291"/>
      <c r="K118" s="290"/>
      <c r="L118" s="291"/>
      <c r="M118" s="244"/>
      <c r="N118" s="284"/>
    </row>
    <row r="119" spans="1:20" s="219" customFormat="1" hidden="1" outlineLevel="1" x14ac:dyDescent="0.35">
      <c r="A119" s="323"/>
      <c r="B119" s="324"/>
      <c r="C119" s="164"/>
      <c r="D119" s="307"/>
      <c r="E119" s="167"/>
      <c r="F119" s="166"/>
      <c r="G119" s="168"/>
      <c r="H119" s="307"/>
      <c r="I119" s="325"/>
      <c r="J119" s="326"/>
      <c r="K119" s="325"/>
      <c r="L119" s="326"/>
      <c r="M119" s="244"/>
      <c r="N119" s="284"/>
    </row>
    <row r="120" spans="1:20" s="219" customFormat="1" hidden="1" outlineLevel="1" x14ac:dyDescent="0.35">
      <c r="A120" s="323"/>
      <c r="B120" s="324"/>
      <c r="C120" s="164"/>
      <c r="D120" s="307"/>
      <c r="E120" s="167"/>
      <c r="F120" s="166"/>
      <c r="G120" s="168"/>
      <c r="H120" s="307"/>
      <c r="I120" s="325"/>
      <c r="J120" s="326"/>
      <c r="K120" s="325"/>
      <c r="L120" s="326"/>
      <c r="M120" s="244"/>
      <c r="N120" s="284"/>
    </row>
    <row r="121" spans="1:20" s="219" customFormat="1" hidden="1" outlineLevel="1" x14ac:dyDescent="0.35">
      <c r="A121" s="323"/>
      <c r="B121" s="324"/>
      <c r="C121" s="164"/>
      <c r="D121" s="307"/>
      <c r="E121" s="167"/>
      <c r="F121" s="166"/>
      <c r="G121" s="168"/>
      <c r="H121" s="307"/>
      <c r="I121" s="325"/>
      <c r="J121" s="326"/>
      <c r="K121" s="325"/>
      <c r="L121" s="326"/>
      <c r="M121" s="244"/>
      <c r="N121" s="284"/>
    </row>
    <row r="122" spans="1:20" s="219" customFormat="1" hidden="1" outlineLevel="1" x14ac:dyDescent="0.35">
      <c r="A122" s="323"/>
      <c r="B122" s="324"/>
      <c r="C122" s="164"/>
      <c r="D122" s="307"/>
      <c r="E122" s="167"/>
      <c r="F122" s="166"/>
      <c r="G122" s="168"/>
      <c r="H122" s="307"/>
      <c r="I122" s="325"/>
      <c r="J122" s="326"/>
      <c r="K122" s="325"/>
      <c r="L122" s="326"/>
      <c r="M122" s="244"/>
      <c r="N122" s="284"/>
    </row>
    <row r="123" spans="1:20" s="219" customFormat="1" ht="12" hidden="1" customHeight="1" outlineLevel="1" x14ac:dyDescent="0.4">
      <c r="A123" s="323"/>
      <c r="B123" s="324"/>
      <c r="C123" s="164"/>
      <c r="D123" s="307"/>
      <c r="E123" s="167"/>
      <c r="F123" s="166"/>
      <c r="G123" s="168"/>
      <c r="H123" s="307"/>
      <c r="I123" s="325"/>
      <c r="J123" s="326"/>
      <c r="K123" s="325"/>
      <c r="L123" s="326"/>
      <c r="M123" s="244"/>
      <c r="N123" s="284"/>
      <c r="T123" s="221"/>
    </row>
    <row r="124" spans="1:20" s="219" customFormat="1" ht="13.15" hidden="1" outlineLevel="1" x14ac:dyDescent="0.4">
      <c r="A124" s="323"/>
      <c r="B124" s="324"/>
      <c r="C124" s="164"/>
      <c r="D124" s="307"/>
      <c r="E124" s="167"/>
      <c r="F124" s="166"/>
      <c r="G124" s="168"/>
      <c r="H124" s="307"/>
      <c r="I124" s="325"/>
      <c r="J124" s="326"/>
      <c r="K124" s="325"/>
      <c r="L124" s="326"/>
      <c r="M124" s="244"/>
      <c r="N124" s="284"/>
      <c r="T124" s="221"/>
    </row>
    <row r="125" spans="1:20" s="219" customFormat="1" ht="15" hidden="1" customHeight="1" outlineLevel="1" x14ac:dyDescent="0.4">
      <c r="A125" s="323"/>
      <c r="B125" s="324"/>
      <c r="C125" s="164"/>
      <c r="D125" s="307"/>
      <c r="E125" s="167"/>
      <c r="F125" s="166"/>
      <c r="G125" s="168"/>
      <c r="H125" s="307"/>
      <c r="I125" s="325"/>
      <c r="J125" s="326"/>
      <c r="K125" s="325"/>
      <c r="L125" s="326"/>
      <c r="M125" s="244"/>
      <c r="N125" s="284"/>
      <c r="T125" s="221"/>
    </row>
    <row r="126" spans="1:20" s="219" customFormat="1" ht="13.15" hidden="1" outlineLevel="1" x14ac:dyDescent="0.4">
      <c r="A126" s="323"/>
      <c r="B126" s="324"/>
      <c r="C126" s="164"/>
      <c r="D126" s="307"/>
      <c r="E126" s="167"/>
      <c r="F126" s="166"/>
      <c r="G126" s="168"/>
      <c r="H126" s="307"/>
      <c r="I126" s="325"/>
      <c r="J126" s="326"/>
      <c r="K126" s="325"/>
      <c r="L126" s="326"/>
      <c r="M126" s="244"/>
      <c r="N126" s="284"/>
      <c r="T126" s="221"/>
    </row>
    <row r="127" spans="1:20" s="219" customFormat="1" ht="13.15" hidden="1" outlineLevel="1" x14ac:dyDescent="0.4">
      <c r="A127" s="323"/>
      <c r="B127" s="324"/>
      <c r="C127" s="164"/>
      <c r="D127" s="307"/>
      <c r="E127" s="167"/>
      <c r="F127" s="166"/>
      <c r="G127" s="168"/>
      <c r="H127" s="307"/>
      <c r="I127" s="325"/>
      <c r="J127" s="326"/>
      <c r="K127" s="325"/>
      <c r="L127" s="326"/>
      <c r="M127" s="244"/>
      <c r="N127" s="284"/>
      <c r="T127" s="221"/>
    </row>
    <row r="128" spans="1:20" s="219" customFormat="1" ht="13.15" hidden="1" outlineLevel="1" x14ac:dyDescent="0.4">
      <c r="A128" s="323"/>
      <c r="B128" s="324"/>
      <c r="C128" s="164"/>
      <c r="D128" s="307"/>
      <c r="E128" s="167"/>
      <c r="F128" s="166"/>
      <c r="G128" s="168"/>
      <c r="H128" s="307"/>
      <c r="I128" s="325"/>
      <c r="J128" s="326"/>
      <c r="K128" s="325"/>
      <c r="L128" s="326"/>
      <c r="M128" s="244"/>
      <c r="N128" s="284"/>
      <c r="T128" s="221"/>
    </row>
    <row r="129" spans="1:20" s="219" customFormat="1" ht="13.15" hidden="1" outlineLevel="1" x14ac:dyDescent="0.4">
      <c r="A129" s="323"/>
      <c r="B129" s="324"/>
      <c r="C129" s="164"/>
      <c r="D129" s="307"/>
      <c r="E129" s="167"/>
      <c r="F129" s="166"/>
      <c r="G129" s="168"/>
      <c r="H129" s="307"/>
      <c r="I129" s="325"/>
      <c r="J129" s="326"/>
      <c r="K129" s="325"/>
      <c r="L129" s="326"/>
      <c r="M129" s="244"/>
      <c r="N129" s="284"/>
      <c r="T129" s="221"/>
    </row>
    <row r="130" spans="1:20" s="219" customFormat="1" ht="13.15" hidden="1" outlineLevel="1" x14ac:dyDescent="0.4">
      <c r="A130" s="323"/>
      <c r="B130" s="324"/>
      <c r="C130" s="164"/>
      <c r="D130" s="307"/>
      <c r="E130" s="167"/>
      <c r="F130" s="166"/>
      <c r="G130" s="168"/>
      <c r="H130" s="307"/>
      <c r="I130" s="325"/>
      <c r="J130" s="326"/>
      <c r="K130" s="325"/>
      <c r="L130" s="326"/>
      <c r="M130" s="244"/>
      <c r="N130" s="284"/>
      <c r="T130" s="221"/>
    </row>
    <row r="131" spans="1:20" s="219" customFormat="1" hidden="1" outlineLevel="1" x14ac:dyDescent="0.35">
      <c r="A131" s="323"/>
      <c r="B131" s="324"/>
      <c r="C131" s="164"/>
      <c r="D131" s="307"/>
      <c r="E131" s="167"/>
      <c r="F131" s="166"/>
      <c r="G131" s="168"/>
      <c r="H131" s="307"/>
      <c r="I131" s="325"/>
      <c r="J131" s="326"/>
      <c r="K131" s="325"/>
      <c r="L131" s="326"/>
      <c r="M131" s="244"/>
      <c r="N131" s="284"/>
    </row>
    <row r="132" spans="1:20" s="219" customFormat="1" hidden="1" outlineLevel="1" x14ac:dyDescent="0.35">
      <c r="A132" s="323"/>
      <c r="B132" s="324"/>
      <c r="C132" s="164"/>
      <c r="D132" s="307"/>
      <c r="E132" s="167"/>
      <c r="F132" s="166"/>
      <c r="G132" s="168"/>
      <c r="H132" s="307"/>
      <c r="I132" s="325"/>
      <c r="J132" s="326"/>
      <c r="K132" s="325"/>
      <c r="L132" s="326"/>
      <c r="M132" s="244"/>
      <c r="N132" s="284"/>
    </row>
    <row r="133" spans="1:20" s="219" customFormat="1" hidden="1" outlineLevel="1" x14ac:dyDescent="0.35">
      <c r="A133" s="323"/>
      <c r="B133" s="324"/>
      <c r="C133" s="164"/>
      <c r="D133" s="307"/>
      <c r="E133" s="167"/>
      <c r="F133" s="166"/>
      <c r="G133" s="168"/>
      <c r="H133" s="307"/>
      <c r="I133" s="290"/>
      <c r="J133" s="291"/>
      <c r="K133" s="290"/>
      <c r="L133" s="291"/>
      <c r="M133" s="244"/>
      <c r="N133" s="284"/>
    </row>
    <row r="134" spans="1:20" s="219" customFormat="1" hidden="1" outlineLevel="1" x14ac:dyDescent="0.35">
      <c r="A134" s="323"/>
      <c r="B134" s="324"/>
      <c r="C134" s="164"/>
      <c r="D134" s="307"/>
      <c r="E134" s="167"/>
      <c r="F134" s="166"/>
      <c r="G134" s="168"/>
      <c r="H134" s="307"/>
      <c r="I134" s="290"/>
      <c r="J134" s="291"/>
      <c r="K134" s="290"/>
      <c r="L134" s="291"/>
      <c r="M134" s="244"/>
      <c r="N134" s="284"/>
    </row>
    <row r="135" spans="1:20" s="219" customFormat="1" hidden="1" outlineLevel="1" x14ac:dyDescent="0.35">
      <c r="A135" s="323"/>
      <c r="B135" s="324"/>
      <c r="C135" s="164"/>
      <c r="D135" s="307"/>
      <c r="E135" s="167"/>
      <c r="F135" s="166"/>
      <c r="G135" s="168"/>
      <c r="H135" s="307"/>
      <c r="I135" s="290"/>
      <c r="J135" s="291"/>
      <c r="K135" s="290"/>
      <c r="L135" s="291"/>
      <c r="M135" s="244"/>
      <c r="N135" s="284"/>
    </row>
    <row r="136" spans="1:20" s="219" customFormat="1" hidden="1" outlineLevel="1" x14ac:dyDescent="0.35">
      <c r="A136" s="323"/>
      <c r="B136" s="324"/>
      <c r="C136" s="164"/>
      <c r="D136" s="307"/>
      <c r="E136" s="167"/>
      <c r="F136" s="166"/>
      <c r="G136" s="168"/>
      <c r="H136" s="307"/>
      <c r="I136" s="325"/>
      <c r="J136" s="326"/>
      <c r="K136" s="325"/>
      <c r="L136" s="326"/>
      <c r="M136" s="244"/>
      <c r="N136" s="284"/>
    </row>
    <row r="137" spans="1:20" s="219" customFormat="1" hidden="1" outlineLevel="1" x14ac:dyDescent="0.35">
      <c r="A137" s="323"/>
      <c r="B137" s="324"/>
      <c r="C137" s="164"/>
      <c r="D137" s="307"/>
      <c r="E137" s="167"/>
      <c r="F137" s="166"/>
      <c r="G137" s="168"/>
      <c r="H137" s="307"/>
      <c r="I137" s="325"/>
      <c r="J137" s="326"/>
      <c r="K137" s="325"/>
      <c r="L137" s="326"/>
      <c r="M137" s="244"/>
      <c r="N137" s="284"/>
    </row>
    <row r="138" spans="1:20" s="219" customFormat="1" hidden="1" outlineLevel="1" x14ac:dyDescent="0.35">
      <c r="A138" s="323"/>
      <c r="B138" s="324"/>
      <c r="C138" s="164"/>
      <c r="D138" s="307"/>
      <c r="E138" s="167"/>
      <c r="F138" s="166"/>
      <c r="G138" s="168"/>
      <c r="H138" s="307"/>
      <c r="I138" s="325"/>
      <c r="J138" s="326"/>
      <c r="K138" s="325"/>
      <c r="L138" s="326"/>
      <c r="M138" s="244"/>
      <c r="N138" s="284"/>
    </row>
    <row r="139" spans="1:20" s="219" customFormat="1" hidden="1" outlineLevel="1" x14ac:dyDescent="0.35">
      <c r="A139" s="323"/>
      <c r="B139" s="324"/>
      <c r="C139" s="164"/>
      <c r="D139" s="307"/>
      <c r="E139" s="167"/>
      <c r="F139" s="166"/>
      <c r="G139" s="168"/>
      <c r="H139" s="307"/>
      <c r="I139" s="325"/>
      <c r="J139" s="326"/>
      <c r="K139" s="325"/>
      <c r="L139" s="326"/>
      <c r="M139" s="244"/>
      <c r="N139" s="284"/>
    </row>
    <row r="140" spans="1:20" s="219" customFormat="1" ht="12" hidden="1" customHeight="1" outlineLevel="1" x14ac:dyDescent="0.4">
      <c r="A140" s="323"/>
      <c r="B140" s="324"/>
      <c r="C140" s="164"/>
      <c r="D140" s="307"/>
      <c r="E140" s="167"/>
      <c r="F140" s="166"/>
      <c r="G140" s="168"/>
      <c r="H140" s="307"/>
      <c r="I140" s="325"/>
      <c r="J140" s="326"/>
      <c r="K140" s="325"/>
      <c r="L140" s="326"/>
      <c r="M140" s="244"/>
      <c r="N140" s="284"/>
      <c r="T140" s="221"/>
    </row>
    <row r="141" spans="1:20" s="219" customFormat="1" ht="13.15" hidden="1" outlineLevel="1" x14ac:dyDescent="0.4">
      <c r="A141" s="323"/>
      <c r="B141" s="324"/>
      <c r="C141" s="164"/>
      <c r="D141" s="307"/>
      <c r="E141" s="167"/>
      <c r="F141" s="166"/>
      <c r="G141" s="168"/>
      <c r="H141" s="307"/>
      <c r="I141" s="325"/>
      <c r="J141" s="326"/>
      <c r="K141" s="325"/>
      <c r="L141" s="326"/>
      <c r="M141" s="244"/>
      <c r="N141" s="284"/>
      <c r="T141" s="221"/>
    </row>
    <row r="142" spans="1:20" s="219" customFormat="1" ht="15" hidden="1" customHeight="1" outlineLevel="1" x14ac:dyDescent="0.4">
      <c r="A142" s="323"/>
      <c r="B142" s="324"/>
      <c r="C142" s="164"/>
      <c r="D142" s="307"/>
      <c r="E142" s="167"/>
      <c r="F142" s="166"/>
      <c r="G142" s="168"/>
      <c r="H142" s="307"/>
      <c r="I142" s="325"/>
      <c r="J142" s="326"/>
      <c r="K142" s="325"/>
      <c r="L142" s="326"/>
      <c r="M142" s="244"/>
      <c r="N142" s="284"/>
      <c r="T142" s="221"/>
    </row>
    <row r="143" spans="1:20" s="219" customFormat="1" ht="13.15" hidden="1" outlineLevel="1" x14ac:dyDescent="0.4">
      <c r="A143" s="323"/>
      <c r="B143" s="324"/>
      <c r="C143" s="164"/>
      <c r="D143" s="307"/>
      <c r="E143" s="167"/>
      <c r="F143" s="166"/>
      <c r="G143" s="168"/>
      <c r="H143" s="307"/>
      <c r="I143" s="325"/>
      <c r="J143" s="326"/>
      <c r="K143" s="325"/>
      <c r="L143" s="326"/>
      <c r="M143" s="244"/>
      <c r="N143" s="284"/>
      <c r="T143" s="221"/>
    </row>
    <row r="144" spans="1:20" s="219" customFormat="1" ht="13.15" hidden="1" outlineLevel="1" x14ac:dyDescent="0.4">
      <c r="A144" s="323"/>
      <c r="B144" s="324"/>
      <c r="C144" s="164"/>
      <c r="D144" s="307"/>
      <c r="E144" s="167"/>
      <c r="F144" s="166"/>
      <c r="G144" s="168"/>
      <c r="H144" s="307"/>
      <c r="I144" s="325"/>
      <c r="J144" s="326"/>
      <c r="K144" s="325"/>
      <c r="L144" s="326"/>
      <c r="M144" s="244"/>
      <c r="N144" s="284"/>
      <c r="T144" s="221"/>
    </row>
    <row r="145" spans="1:20" s="219" customFormat="1" ht="13.15" hidden="1" outlineLevel="1" x14ac:dyDescent="0.4">
      <c r="A145" s="323"/>
      <c r="B145" s="324"/>
      <c r="C145" s="164"/>
      <c r="D145" s="307"/>
      <c r="E145" s="167"/>
      <c r="F145" s="166"/>
      <c r="G145" s="168"/>
      <c r="H145" s="307"/>
      <c r="I145" s="325"/>
      <c r="J145" s="326"/>
      <c r="K145" s="325"/>
      <c r="L145" s="326"/>
      <c r="M145" s="244"/>
      <c r="N145" s="284"/>
      <c r="T145" s="221"/>
    </row>
    <row r="146" spans="1:20" s="219" customFormat="1" ht="13.15" hidden="1" outlineLevel="1" x14ac:dyDescent="0.4">
      <c r="A146" s="323"/>
      <c r="B146" s="324"/>
      <c r="C146" s="164"/>
      <c r="D146" s="307"/>
      <c r="E146" s="167"/>
      <c r="F146" s="166"/>
      <c r="G146" s="168"/>
      <c r="H146" s="307"/>
      <c r="I146" s="325"/>
      <c r="J146" s="326"/>
      <c r="K146" s="325"/>
      <c r="L146" s="326"/>
      <c r="M146" s="244"/>
      <c r="N146" s="284"/>
      <c r="T146" s="221"/>
    </row>
    <row r="147" spans="1:20" s="219" customFormat="1" ht="13.15" hidden="1" outlineLevel="1" x14ac:dyDescent="0.4">
      <c r="A147" s="323"/>
      <c r="B147" s="324"/>
      <c r="C147" s="164"/>
      <c r="D147" s="307"/>
      <c r="E147" s="167"/>
      <c r="F147" s="166"/>
      <c r="G147" s="168"/>
      <c r="H147" s="307"/>
      <c r="I147" s="325"/>
      <c r="J147" s="326"/>
      <c r="K147" s="325"/>
      <c r="L147" s="326"/>
      <c r="M147" s="244"/>
      <c r="N147" s="284"/>
      <c r="T147" s="221"/>
    </row>
    <row r="148" spans="1:20" s="219" customFormat="1" hidden="1" outlineLevel="1" x14ac:dyDescent="0.35">
      <c r="A148" s="323"/>
      <c r="B148" s="324"/>
      <c r="C148" s="164"/>
      <c r="D148" s="307"/>
      <c r="E148" s="167"/>
      <c r="F148" s="166"/>
      <c r="G148" s="168"/>
      <c r="H148" s="307"/>
      <c r="I148" s="325"/>
      <c r="J148" s="326"/>
      <c r="K148" s="325"/>
      <c r="L148" s="326"/>
      <c r="M148" s="244"/>
      <c r="N148" s="284"/>
    </row>
    <row r="149" spans="1:20" s="219" customFormat="1" hidden="1" outlineLevel="1" x14ac:dyDescent="0.35">
      <c r="A149" s="323"/>
      <c r="B149" s="324"/>
      <c r="C149" s="164"/>
      <c r="D149" s="307"/>
      <c r="E149" s="167"/>
      <c r="F149" s="166"/>
      <c r="G149" s="168"/>
      <c r="H149" s="307"/>
      <c r="I149" s="325"/>
      <c r="J149" s="326"/>
      <c r="K149" s="325"/>
      <c r="L149" s="326"/>
      <c r="M149" s="244"/>
      <c r="N149" s="284"/>
    </row>
    <row r="150" spans="1:20" s="219" customFormat="1" hidden="1" outlineLevel="1" x14ac:dyDescent="0.35">
      <c r="A150" s="323"/>
      <c r="B150" s="324"/>
      <c r="C150" s="164"/>
      <c r="D150" s="307"/>
      <c r="E150" s="167"/>
      <c r="F150" s="166"/>
      <c r="G150" s="168"/>
      <c r="H150" s="307"/>
      <c r="I150" s="290"/>
      <c r="J150" s="291"/>
      <c r="K150" s="290"/>
      <c r="L150" s="291"/>
      <c r="M150" s="244"/>
      <c r="N150" s="284"/>
    </row>
    <row r="151" spans="1:20" s="219" customFormat="1" hidden="1" outlineLevel="1" x14ac:dyDescent="0.35">
      <c r="A151" s="323"/>
      <c r="B151" s="324"/>
      <c r="C151" s="164"/>
      <c r="D151" s="307"/>
      <c r="E151" s="167"/>
      <c r="F151" s="166"/>
      <c r="G151" s="168"/>
      <c r="H151" s="307"/>
      <c r="I151" s="290"/>
      <c r="J151" s="291"/>
      <c r="K151" s="290"/>
      <c r="L151" s="291"/>
      <c r="M151" s="244"/>
      <c r="N151" s="284"/>
    </row>
    <row r="152" spans="1:20" s="219" customFormat="1" hidden="1" outlineLevel="1" x14ac:dyDescent="0.35">
      <c r="A152" s="323"/>
      <c r="B152" s="324"/>
      <c r="C152" s="164"/>
      <c r="D152" s="307"/>
      <c r="E152" s="167"/>
      <c r="F152" s="166"/>
      <c r="G152" s="168"/>
      <c r="H152" s="307"/>
      <c r="I152" s="290"/>
      <c r="J152" s="291"/>
      <c r="K152" s="290"/>
      <c r="L152" s="291"/>
      <c r="M152" s="244"/>
      <c r="N152" s="284"/>
    </row>
    <row r="153" spans="1:20" s="219" customFormat="1" hidden="1" outlineLevel="1" x14ac:dyDescent="0.35">
      <c r="A153" s="323"/>
      <c r="B153" s="324"/>
      <c r="C153" s="164"/>
      <c r="D153" s="307"/>
      <c r="E153" s="167"/>
      <c r="F153" s="166"/>
      <c r="G153" s="168"/>
      <c r="H153" s="307"/>
      <c r="I153" s="325"/>
      <c r="J153" s="326"/>
      <c r="K153" s="325"/>
      <c r="L153" s="326"/>
      <c r="M153" s="244"/>
      <c r="N153" s="284"/>
    </row>
    <row r="154" spans="1:20" s="219" customFormat="1" hidden="1" outlineLevel="1" x14ac:dyDescent="0.35">
      <c r="A154" s="323"/>
      <c r="B154" s="324"/>
      <c r="C154" s="164"/>
      <c r="D154" s="307"/>
      <c r="E154" s="167"/>
      <c r="F154" s="166"/>
      <c r="G154" s="168"/>
      <c r="H154" s="307"/>
      <c r="I154" s="325"/>
      <c r="J154" s="326"/>
      <c r="K154" s="325"/>
      <c r="L154" s="326"/>
      <c r="M154" s="244"/>
      <c r="N154" s="284"/>
    </row>
    <row r="155" spans="1:20" s="219" customFormat="1" hidden="1" outlineLevel="1" x14ac:dyDescent="0.35">
      <c r="A155" s="323"/>
      <c r="B155" s="324"/>
      <c r="C155" s="164"/>
      <c r="D155" s="307"/>
      <c r="E155" s="167"/>
      <c r="F155" s="166"/>
      <c r="G155" s="168"/>
      <c r="H155" s="307"/>
      <c r="I155" s="325"/>
      <c r="J155" s="326"/>
      <c r="K155" s="325"/>
      <c r="L155" s="326"/>
      <c r="M155" s="244"/>
      <c r="N155" s="284"/>
    </row>
    <row r="156" spans="1:20" s="219" customFormat="1" hidden="1" outlineLevel="1" x14ac:dyDescent="0.35">
      <c r="A156" s="323"/>
      <c r="B156" s="324"/>
      <c r="C156" s="164"/>
      <c r="D156" s="307"/>
      <c r="E156" s="167"/>
      <c r="F156" s="166"/>
      <c r="G156" s="168"/>
      <c r="H156" s="307"/>
      <c r="I156" s="325"/>
      <c r="J156" s="326"/>
      <c r="K156" s="325"/>
      <c r="L156" s="326"/>
      <c r="M156" s="244"/>
      <c r="N156" s="284"/>
    </row>
    <row r="157" spans="1:20" s="219" customFormat="1" hidden="1" outlineLevel="1" x14ac:dyDescent="0.35">
      <c r="A157" s="323"/>
      <c r="B157" s="324"/>
      <c r="C157" s="164"/>
      <c r="D157" s="307"/>
      <c r="E157" s="167"/>
      <c r="F157" s="166"/>
      <c r="G157" s="168"/>
      <c r="H157" s="307"/>
      <c r="I157" s="325"/>
      <c r="J157" s="326"/>
      <c r="K157" s="325"/>
      <c r="L157" s="326"/>
      <c r="M157" s="244"/>
      <c r="N157" s="284"/>
    </row>
    <row r="158" spans="1:20" s="219" customFormat="1" hidden="1" outlineLevel="1" x14ac:dyDescent="0.35">
      <c r="A158" s="323"/>
      <c r="B158" s="324"/>
      <c r="C158" s="164"/>
      <c r="D158" s="307"/>
      <c r="E158" s="167"/>
      <c r="F158" s="166"/>
      <c r="G158" s="168"/>
      <c r="H158" s="307"/>
      <c r="I158" s="325"/>
      <c r="J158" s="326"/>
      <c r="K158" s="325"/>
      <c r="L158" s="326"/>
      <c r="M158" s="244"/>
      <c r="N158" s="284"/>
    </row>
    <row r="159" spans="1:20" s="219" customFormat="1" ht="12.95" hidden="1" customHeight="1" outlineLevel="1" x14ac:dyDescent="0.4">
      <c r="A159" s="323"/>
      <c r="B159" s="324"/>
      <c r="C159" s="164"/>
      <c r="D159" s="307"/>
      <c r="E159" s="167"/>
      <c r="F159" s="166"/>
      <c r="G159" s="168"/>
      <c r="H159" s="307"/>
      <c r="I159" s="325"/>
      <c r="J159" s="326"/>
      <c r="K159" s="325"/>
      <c r="L159" s="326"/>
      <c r="M159" s="244"/>
      <c r="N159" s="284"/>
      <c r="T159" s="221"/>
    </row>
    <row r="160" spans="1:20" s="219" customFormat="1" ht="12" hidden="1" customHeight="1" outlineLevel="1" x14ac:dyDescent="0.4">
      <c r="A160" s="323"/>
      <c r="B160" s="324"/>
      <c r="C160" s="164"/>
      <c r="D160" s="307"/>
      <c r="E160" s="167"/>
      <c r="F160" s="166"/>
      <c r="G160" s="168"/>
      <c r="H160" s="307"/>
      <c r="I160" s="325"/>
      <c r="J160" s="326"/>
      <c r="K160" s="325"/>
      <c r="L160" s="326"/>
      <c r="M160" s="244"/>
      <c r="N160" s="284"/>
      <c r="T160" s="221"/>
    </row>
    <row r="161" spans="1:20" s="219" customFormat="1" ht="13.15" hidden="1" outlineLevel="1" x14ac:dyDescent="0.4">
      <c r="A161" s="323"/>
      <c r="B161" s="324"/>
      <c r="C161" s="164"/>
      <c r="D161" s="307"/>
      <c r="E161" s="167"/>
      <c r="F161" s="166"/>
      <c r="G161" s="168"/>
      <c r="H161" s="307"/>
      <c r="I161" s="325"/>
      <c r="J161" s="326"/>
      <c r="K161" s="325"/>
      <c r="L161" s="326"/>
      <c r="M161" s="244"/>
      <c r="N161" s="284"/>
      <c r="T161" s="221"/>
    </row>
    <row r="162" spans="1:20" s="219" customFormat="1" ht="15" hidden="1" customHeight="1" outlineLevel="1" x14ac:dyDescent="0.4">
      <c r="A162" s="323"/>
      <c r="B162" s="324"/>
      <c r="C162" s="164"/>
      <c r="D162" s="307"/>
      <c r="E162" s="167"/>
      <c r="F162" s="166"/>
      <c r="G162" s="168"/>
      <c r="H162" s="307"/>
      <c r="I162" s="325"/>
      <c r="J162" s="326"/>
      <c r="K162" s="325"/>
      <c r="L162" s="326"/>
      <c r="M162" s="244"/>
      <c r="N162" s="284"/>
      <c r="T162" s="221"/>
    </row>
    <row r="163" spans="1:20" s="219" customFormat="1" ht="13.15" hidden="1" outlineLevel="1" x14ac:dyDescent="0.4">
      <c r="A163" s="323"/>
      <c r="B163" s="324"/>
      <c r="C163" s="164"/>
      <c r="D163" s="307"/>
      <c r="E163" s="167"/>
      <c r="F163" s="166"/>
      <c r="G163" s="168"/>
      <c r="H163" s="307"/>
      <c r="I163" s="325"/>
      <c r="J163" s="326"/>
      <c r="K163" s="325"/>
      <c r="L163" s="326"/>
      <c r="M163" s="244"/>
      <c r="N163" s="284"/>
      <c r="T163" s="221"/>
    </row>
    <row r="164" spans="1:20" s="219" customFormat="1" ht="13.15" hidden="1" outlineLevel="1" x14ac:dyDescent="0.4">
      <c r="A164" s="323"/>
      <c r="B164" s="324"/>
      <c r="C164" s="164"/>
      <c r="D164" s="307"/>
      <c r="E164" s="167"/>
      <c r="F164" s="166"/>
      <c r="G164" s="168"/>
      <c r="H164" s="307"/>
      <c r="I164" s="325"/>
      <c r="J164" s="326"/>
      <c r="K164" s="325"/>
      <c r="L164" s="326"/>
      <c r="M164" s="244"/>
      <c r="N164" s="284"/>
      <c r="T164" s="221"/>
    </row>
    <row r="165" spans="1:20" s="219" customFormat="1" ht="13.15" hidden="1" outlineLevel="1" x14ac:dyDescent="0.4">
      <c r="A165" s="323"/>
      <c r="B165" s="324"/>
      <c r="C165" s="164"/>
      <c r="D165" s="307"/>
      <c r="E165" s="167"/>
      <c r="F165" s="166"/>
      <c r="G165" s="168"/>
      <c r="H165" s="307"/>
      <c r="I165" s="325"/>
      <c r="J165" s="326"/>
      <c r="K165" s="325"/>
      <c r="L165" s="326"/>
      <c r="M165" s="244"/>
      <c r="N165" s="284"/>
      <c r="T165" s="221"/>
    </row>
    <row r="166" spans="1:20" s="219" customFormat="1" ht="13.15" hidden="1" outlineLevel="1" x14ac:dyDescent="0.4">
      <c r="A166" s="323"/>
      <c r="B166" s="324"/>
      <c r="C166" s="164"/>
      <c r="D166" s="307"/>
      <c r="E166" s="167"/>
      <c r="F166" s="166"/>
      <c r="G166" s="168"/>
      <c r="H166" s="307"/>
      <c r="I166" s="325"/>
      <c r="J166" s="326"/>
      <c r="K166" s="325"/>
      <c r="L166" s="326"/>
      <c r="M166" s="244"/>
      <c r="N166" s="284"/>
      <c r="T166" s="221"/>
    </row>
    <row r="167" spans="1:20" s="219" customFormat="1" ht="13.15" hidden="1" outlineLevel="1" x14ac:dyDescent="0.4">
      <c r="A167" s="323"/>
      <c r="B167" s="324"/>
      <c r="C167" s="164"/>
      <c r="D167" s="307"/>
      <c r="E167" s="167"/>
      <c r="F167" s="166"/>
      <c r="G167" s="168"/>
      <c r="H167" s="307"/>
      <c r="I167" s="325"/>
      <c r="J167" s="326"/>
      <c r="K167" s="325"/>
      <c r="L167" s="326"/>
      <c r="M167" s="244"/>
      <c r="N167" s="284"/>
      <c r="T167" s="221"/>
    </row>
    <row r="168" spans="1:20" s="219" customFormat="1" hidden="1" outlineLevel="1" x14ac:dyDescent="0.35">
      <c r="A168" s="323"/>
      <c r="B168" s="324"/>
      <c r="C168" s="164"/>
      <c r="D168" s="307"/>
      <c r="E168" s="167"/>
      <c r="F168" s="166"/>
      <c r="G168" s="168"/>
      <c r="H168" s="307"/>
      <c r="I168" s="325"/>
      <c r="J168" s="326"/>
      <c r="K168" s="325"/>
      <c r="L168" s="326"/>
      <c r="M168" s="244"/>
      <c r="N168" s="284"/>
    </row>
    <row r="169" spans="1:20" s="219" customFormat="1" hidden="1" outlineLevel="1" x14ac:dyDescent="0.35">
      <c r="A169" s="323"/>
      <c r="B169" s="324"/>
      <c r="C169" s="164"/>
      <c r="D169" s="307"/>
      <c r="E169" s="167"/>
      <c r="F169" s="166"/>
      <c r="G169" s="168"/>
      <c r="H169" s="307"/>
      <c r="I169" s="325"/>
      <c r="J169" s="326"/>
      <c r="K169" s="325"/>
      <c r="L169" s="326"/>
      <c r="M169" s="244"/>
      <c r="N169" s="284"/>
    </row>
    <row r="170" spans="1:20" s="219" customFormat="1" hidden="1" outlineLevel="1" x14ac:dyDescent="0.35">
      <c r="A170" s="323"/>
      <c r="B170" s="324"/>
      <c r="C170" s="164"/>
      <c r="D170" s="307"/>
      <c r="E170" s="167"/>
      <c r="F170" s="166"/>
      <c r="G170" s="168"/>
      <c r="H170" s="307"/>
      <c r="I170" s="290"/>
      <c r="J170" s="291"/>
      <c r="K170" s="290"/>
      <c r="L170" s="291"/>
      <c r="M170" s="244"/>
      <c r="N170" s="284"/>
    </row>
    <row r="171" spans="1:20" s="219" customFormat="1" hidden="1" outlineLevel="1" x14ac:dyDescent="0.35">
      <c r="A171" s="323"/>
      <c r="B171" s="324"/>
      <c r="C171" s="164"/>
      <c r="D171" s="307"/>
      <c r="E171" s="167"/>
      <c r="F171" s="166"/>
      <c r="G171" s="168"/>
      <c r="H171" s="307"/>
      <c r="I171" s="290"/>
      <c r="J171" s="291"/>
      <c r="K171" s="290"/>
      <c r="L171" s="291"/>
      <c r="M171" s="244"/>
      <c r="N171" s="284"/>
    </row>
    <row r="172" spans="1:20" s="219" customFormat="1" hidden="1" outlineLevel="1" x14ac:dyDescent="0.35">
      <c r="A172" s="323"/>
      <c r="B172" s="324"/>
      <c r="C172" s="164"/>
      <c r="D172" s="307"/>
      <c r="E172" s="167"/>
      <c r="F172" s="166"/>
      <c r="G172" s="168"/>
      <c r="H172" s="307"/>
      <c r="I172" s="290"/>
      <c r="J172" s="291"/>
      <c r="K172" s="290"/>
      <c r="L172" s="291"/>
      <c r="M172" s="244"/>
      <c r="N172" s="284"/>
    </row>
    <row r="173" spans="1:20" s="219" customFormat="1" hidden="1" outlineLevel="1" x14ac:dyDescent="0.35">
      <c r="A173" s="323"/>
      <c r="B173" s="324"/>
      <c r="C173" s="164"/>
      <c r="D173" s="307"/>
      <c r="E173" s="167"/>
      <c r="F173" s="166"/>
      <c r="G173" s="168"/>
      <c r="H173" s="307"/>
      <c r="I173" s="325"/>
      <c r="J173" s="326"/>
      <c r="K173" s="325"/>
      <c r="L173" s="326"/>
      <c r="M173" s="244"/>
      <c r="N173" s="284"/>
    </row>
    <row r="174" spans="1:20" s="219" customFormat="1" hidden="1" outlineLevel="1" x14ac:dyDescent="0.35">
      <c r="A174" s="323"/>
      <c r="B174" s="324"/>
      <c r="C174" s="164"/>
      <c r="D174" s="307"/>
      <c r="E174" s="167"/>
      <c r="F174" s="166"/>
      <c r="G174" s="168"/>
      <c r="H174" s="307"/>
      <c r="I174" s="325"/>
      <c r="J174" s="326"/>
      <c r="K174" s="325"/>
      <c r="L174" s="326"/>
      <c r="M174" s="244"/>
      <c r="N174" s="284"/>
    </row>
    <row r="175" spans="1:20" s="219" customFormat="1" hidden="1" outlineLevel="1" x14ac:dyDescent="0.35">
      <c r="A175" s="323"/>
      <c r="B175" s="324"/>
      <c r="C175" s="164"/>
      <c r="D175" s="307"/>
      <c r="E175" s="167"/>
      <c r="F175" s="166"/>
      <c r="G175" s="168"/>
      <c r="H175" s="307"/>
      <c r="I175" s="325"/>
      <c r="J175" s="326"/>
      <c r="K175" s="325"/>
      <c r="L175" s="326"/>
      <c r="M175" s="244"/>
      <c r="N175" s="284"/>
    </row>
    <row r="176" spans="1:20" s="219" customFormat="1" hidden="1" outlineLevel="1" x14ac:dyDescent="0.35">
      <c r="A176" s="323"/>
      <c r="B176" s="324"/>
      <c r="C176" s="164"/>
      <c r="D176" s="307"/>
      <c r="E176" s="167"/>
      <c r="F176" s="166"/>
      <c r="G176" s="168"/>
      <c r="H176" s="307"/>
      <c r="I176" s="325"/>
      <c r="J176" s="326"/>
      <c r="K176" s="325"/>
      <c r="L176" s="326"/>
      <c r="M176" s="244"/>
      <c r="N176" s="284"/>
    </row>
    <row r="177" spans="1:20" s="219" customFormat="1" ht="12" hidden="1" customHeight="1" outlineLevel="1" x14ac:dyDescent="0.4">
      <c r="A177" s="323"/>
      <c r="B177" s="324"/>
      <c r="C177" s="164"/>
      <c r="D177" s="307"/>
      <c r="E177" s="167"/>
      <c r="F177" s="166"/>
      <c r="G177" s="168"/>
      <c r="H177" s="307"/>
      <c r="I177" s="325"/>
      <c r="J177" s="326"/>
      <c r="K177" s="325"/>
      <c r="L177" s="326"/>
      <c r="M177" s="244"/>
      <c r="N177" s="284"/>
      <c r="T177" s="221"/>
    </row>
    <row r="178" spans="1:20" s="219" customFormat="1" ht="13.15" hidden="1" outlineLevel="1" x14ac:dyDescent="0.4">
      <c r="A178" s="323"/>
      <c r="B178" s="324"/>
      <c r="C178" s="164"/>
      <c r="D178" s="307"/>
      <c r="E178" s="167"/>
      <c r="F178" s="166"/>
      <c r="G178" s="168"/>
      <c r="H178" s="307"/>
      <c r="I178" s="325"/>
      <c r="J178" s="326"/>
      <c r="K178" s="325"/>
      <c r="L178" s="326"/>
      <c r="M178" s="244"/>
      <c r="N178" s="284"/>
      <c r="T178" s="221"/>
    </row>
    <row r="179" spans="1:20" s="219" customFormat="1" ht="15" hidden="1" customHeight="1" outlineLevel="1" x14ac:dyDescent="0.4">
      <c r="A179" s="323"/>
      <c r="B179" s="324"/>
      <c r="C179" s="164"/>
      <c r="D179" s="307"/>
      <c r="E179" s="167"/>
      <c r="F179" s="166"/>
      <c r="G179" s="168"/>
      <c r="H179" s="307"/>
      <c r="I179" s="325"/>
      <c r="J179" s="326"/>
      <c r="K179" s="325"/>
      <c r="L179" s="326"/>
      <c r="M179" s="244"/>
      <c r="N179" s="284"/>
      <c r="T179" s="221"/>
    </row>
    <row r="180" spans="1:20" s="219" customFormat="1" ht="13.15" hidden="1" outlineLevel="1" x14ac:dyDescent="0.4">
      <c r="A180" s="323"/>
      <c r="B180" s="324"/>
      <c r="C180" s="164"/>
      <c r="D180" s="307"/>
      <c r="E180" s="167"/>
      <c r="F180" s="166"/>
      <c r="G180" s="168"/>
      <c r="H180" s="307"/>
      <c r="I180" s="325"/>
      <c r="J180" s="326"/>
      <c r="K180" s="325"/>
      <c r="L180" s="326"/>
      <c r="M180" s="244"/>
      <c r="N180" s="284"/>
      <c r="T180" s="221"/>
    </row>
    <row r="181" spans="1:20" s="219" customFormat="1" ht="13.15" hidden="1" outlineLevel="1" x14ac:dyDescent="0.4">
      <c r="A181" s="323"/>
      <c r="B181" s="324"/>
      <c r="C181" s="164"/>
      <c r="D181" s="307"/>
      <c r="E181" s="167"/>
      <c r="F181" s="166"/>
      <c r="G181" s="168"/>
      <c r="H181" s="307"/>
      <c r="I181" s="325"/>
      <c r="J181" s="326"/>
      <c r="K181" s="325"/>
      <c r="L181" s="326"/>
      <c r="M181" s="244"/>
      <c r="N181" s="284"/>
      <c r="T181" s="221"/>
    </row>
    <row r="182" spans="1:20" s="219" customFormat="1" ht="13.15" hidden="1" outlineLevel="1" x14ac:dyDescent="0.4">
      <c r="A182" s="323"/>
      <c r="B182" s="324"/>
      <c r="C182" s="164"/>
      <c r="D182" s="307"/>
      <c r="E182" s="167"/>
      <c r="F182" s="166"/>
      <c r="G182" s="168"/>
      <c r="H182" s="307"/>
      <c r="I182" s="325"/>
      <c r="J182" s="326"/>
      <c r="K182" s="325"/>
      <c r="L182" s="326"/>
      <c r="M182" s="244"/>
      <c r="N182" s="284"/>
      <c r="T182" s="221"/>
    </row>
    <row r="183" spans="1:20" s="219" customFormat="1" ht="13.15" hidden="1" outlineLevel="1" x14ac:dyDescent="0.4">
      <c r="A183" s="323"/>
      <c r="B183" s="324"/>
      <c r="C183" s="164"/>
      <c r="D183" s="307"/>
      <c r="E183" s="167"/>
      <c r="F183" s="166"/>
      <c r="G183" s="168"/>
      <c r="H183" s="307"/>
      <c r="I183" s="325"/>
      <c r="J183" s="326"/>
      <c r="K183" s="325"/>
      <c r="L183" s="326"/>
      <c r="M183" s="244"/>
      <c r="N183" s="284"/>
      <c r="T183" s="221"/>
    </row>
    <row r="184" spans="1:20" s="219" customFormat="1" ht="13.15" hidden="1" outlineLevel="1" x14ac:dyDescent="0.4">
      <c r="A184" s="323"/>
      <c r="B184" s="324"/>
      <c r="C184" s="164"/>
      <c r="D184" s="307"/>
      <c r="E184" s="167"/>
      <c r="F184" s="166"/>
      <c r="G184" s="168"/>
      <c r="H184" s="307"/>
      <c r="I184" s="325"/>
      <c r="J184" s="326"/>
      <c r="K184" s="325"/>
      <c r="L184" s="326"/>
      <c r="M184" s="244"/>
      <c r="N184" s="284"/>
      <c r="T184" s="221"/>
    </row>
    <row r="185" spans="1:20" s="219" customFormat="1" hidden="1" outlineLevel="1" x14ac:dyDescent="0.35">
      <c r="A185" s="323"/>
      <c r="B185" s="324"/>
      <c r="C185" s="164"/>
      <c r="D185" s="307"/>
      <c r="E185" s="167"/>
      <c r="F185" s="166"/>
      <c r="G185" s="168"/>
      <c r="H185" s="307"/>
      <c r="I185" s="325"/>
      <c r="J185" s="326"/>
      <c r="K185" s="325"/>
      <c r="L185" s="326"/>
      <c r="M185" s="244"/>
      <c r="N185" s="284"/>
    </row>
    <row r="186" spans="1:20" s="219" customFormat="1" hidden="1" outlineLevel="1" x14ac:dyDescent="0.35">
      <c r="A186" s="323"/>
      <c r="B186" s="324"/>
      <c r="C186" s="164"/>
      <c r="D186" s="307"/>
      <c r="E186" s="167"/>
      <c r="F186" s="166"/>
      <c r="G186" s="168"/>
      <c r="H186" s="307"/>
      <c r="I186" s="325"/>
      <c r="J186" s="326"/>
      <c r="K186" s="325"/>
      <c r="L186" s="326"/>
      <c r="M186" s="244"/>
      <c r="N186" s="284"/>
    </row>
    <row r="187" spans="1:20" s="219" customFormat="1" hidden="1" outlineLevel="1" x14ac:dyDescent="0.35">
      <c r="A187" s="323"/>
      <c r="B187" s="324"/>
      <c r="C187" s="164"/>
      <c r="D187" s="307"/>
      <c r="E187" s="167"/>
      <c r="F187" s="166"/>
      <c r="G187" s="168"/>
      <c r="H187" s="307"/>
      <c r="I187" s="290"/>
      <c r="J187" s="291"/>
      <c r="K187" s="290"/>
      <c r="L187" s="291"/>
      <c r="M187" s="244"/>
      <c r="N187" s="284"/>
    </row>
    <row r="188" spans="1:20" s="219" customFormat="1" hidden="1" outlineLevel="1" x14ac:dyDescent="0.35">
      <c r="A188" s="323"/>
      <c r="B188" s="324"/>
      <c r="C188" s="164"/>
      <c r="D188" s="307"/>
      <c r="E188" s="167"/>
      <c r="F188" s="166"/>
      <c r="G188" s="168"/>
      <c r="H188" s="307"/>
      <c r="I188" s="290"/>
      <c r="J188" s="291"/>
      <c r="K188" s="290"/>
      <c r="L188" s="291"/>
      <c r="M188" s="244"/>
      <c r="N188" s="284"/>
    </row>
    <row r="189" spans="1:20" s="219" customFormat="1" hidden="1" outlineLevel="1" x14ac:dyDescent="0.35">
      <c r="A189" s="323"/>
      <c r="B189" s="324"/>
      <c r="C189" s="164"/>
      <c r="D189" s="307"/>
      <c r="E189" s="167"/>
      <c r="F189" s="166"/>
      <c r="G189" s="168"/>
      <c r="H189" s="307"/>
      <c r="I189" s="290"/>
      <c r="J189" s="291"/>
      <c r="K189" s="290"/>
      <c r="L189" s="291"/>
      <c r="M189" s="244"/>
      <c r="N189" s="284"/>
    </row>
    <row r="190" spans="1:20" s="219" customFormat="1" hidden="1" outlineLevel="1" x14ac:dyDescent="0.35">
      <c r="A190" s="323"/>
      <c r="B190" s="324"/>
      <c r="C190" s="164"/>
      <c r="D190" s="307"/>
      <c r="E190" s="167"/>
      <c r="F190" s="166"/>
      <c r="G190" s="168"/>
      <c r="H190" s="307"/>
      <c r="I190" s="325"/>
      <c r="J190" s="326"/>
      <c r="K190" s="325"/>
      <c r="L190" s="326"/>
      <c r="M190" s="244"/>
      <c r="N190" s="284"/>
    </row>
    <row r="191" spans="1:20" s="219" customFormat="1" hidden="1" outlineLevel="1" x14ac:dyDescent="0.35">
      <c r="A191" s="323"/>
      <c r="B191" s="324"/>
      <c r="C191" s="164"/>
      <c r="D191" s="307"/>
      <c r="E191" s="167"/>
      <c r="F191" s="166"/>
      <c r="G191" s="168"/>
      <c r="H191" s="307"/>
      <c r="I191" s="325"/>
      <c r="J191" s="326"/>
      <c r="K191" s="325"/>
      <c r="L191" s="326"/>
      <c r="M191" s="244"/>
      <c r="N191" s="284"/>
    </row>
    <row r="192" spans="1:20" s="219" customFormat="1" hidden="1" outlineLevel="1" x14ac:dyDescent="0.35">
      <c r="A192" s="323"/>
      <c r="B192" s="324"/>
      <c r="C192" s="164"/>
      <c r="D192" s="307"/>
      <c r="E192" s="167"/>
      <c r="F192" s="166"/>
      <c r="G192" s="168"/>
      <c r="H192" s="307"/>
      <c r="I192" s="325"/>
      <c r="J192" s="326"/>
      <c r="K192" s="325"/>
      <c r="L192" s="326"/>
      <c r="M192" s="244"/>
      <c r="N192" s="284"/>
    </row>
    <row r="193" spans="1:20" s="219" customFormat="1" hidden="1" outlineLevel="1" x14ac:dyDescent="0.35">
      <c r="A193" s="323"/>
      <c r="B193" s="324"/>
      <c r="C193" s="164"/>
      <c r="D193" s="307"/>
      <c r="E193" s="167"/>
      <c r="F193" s="166"/>
      <c r="G193" s="168"/>
      <c r="H193" s="307"/>
      <c r="I193" s="325"/>
      <c r="J193" s="326"/>
      <c r="K193" s="325"/>
      <c r="L193" s="326"/>
      <c r="M193" s="244"/>
      <c r="N193" s="284"/>
    </row>
    <row r="194" spans="1:20" s="219" customFormat="1" ht="12" hidden="1" customHeight="1" outlineLevel="1" x14ac:dyDescent="0.4">
      <c r="A194" s="323"/>
      <c r="B194" s="324"/>
      <c r="C194" s="164"/>
      <c r="D194" s="307"/>
      <c r="E194" s="167"/>
      <c r="F194" s="166"/>
      <c r="G194" s="168"/>
      <c r="H194" s="307"/>
      <c r="I194" s="325"/>
      <c r="J194" s="326"/>
      <c r="K194" s="325"/>
      <c r="L194" s="326"/>
      <c r="M194" s="244"/>
      <c r="N194" s="284"/>
      <c r="T194" s="221"/>
    </row>
    <row r="195" spans="1:20" s="219" customFormat="1" ht="13.15" hidden="1" outlineLevel="1" x14ac:dyDescent="0.4">
      <c r="A195" s="323"/>
      <c r="B195" s="324"/>
      <c r="C195" s="164"/>
      <c r="D195" s="307"/>
      <c r="E195" s="167"/>
      <c r="F195" s="166"/>
      <c r="G195" s="168"/>
      <c r="H195" s="307"/>
      <c r="I195" s="325"/>
      <c r="J195" s="326"/>
      <c r="K195" s="325"/>
      <c r="L195" s="326"/>
      <c r="M195" s="244"/>
      <c r="N195" s="284"/>
      <c r="T195" s="221"/>
    </row>
    <row r="196" spans="1:20" s="219" customFormat="1" ht="15" hidden="1" customHeight="1" outlineLevel="1" x14ac:dyDescent="0.4">
      <c r="A196" s="323"/>
      <c r="B196" s="324"/>
      <c r="C196" s="164"/>
      <c r="D196" s="307"/>
      <c r="E196" s="167"/>
      <c r="F196" s="166"/>
      <c r="G196" s="168"/>
      <c r="H196" s="307"/>
      <c r="I196" s="325"/>
      <c r="J196" s="326"/>
      <c r="K196" s="325"/>
      <c r="L196" s="326"/>
      <c r="M196" s="244"/>
      <c r="N196" s="284"/>
      <c r="T196" s="221"/>
    </row>
    <row r="197" spans="1:20" s="219" customFormat="1" ht="13.15" hidden="1" outlineLevel="1" x14ac:dyDescent="0.4">
      <c r="A197" s="323"/>
      <c r="B197" s="324"/>
      <c r="C197" s="164"/>
      <c r="D197" s="307"/>
      <c r="E197" s="167"/>
      <c r="F197" s="166"/>
      <c r="G197" s="168"/>
      <c r="H197" s="307"/>
      <c r="I197" s="325"/>
      <c r="J197" s="326"/>
      <c r="K197" s="325"/>
      <c r="L197" s="326"/>
      <c r="M197" s="244"/>
      <c r="N197" s="284"/>
      <c r="T197" s="221"/>
    </row>
    <row r="198" spans="1:20" s="219" customFormat="1" ht="13.15" hidden="1" outlineLevel="1" x14ac:dyDescent="0.4">
      <c r="A198" s="323"/>
      <c r="B198" s="324"/>
      <c r="C198" s="164"/>
      <c r="D198" s="307"/>
      <c r="E198" s="167"/>
      <c r="F198" s="166"/>
      <c r="G198" s="168"/>
      <c r="H198" s="307"/>
      <c r="I198" s="325"/>
      <c r="J198" s="326"/>
      <c r="K198" s="325"/>
      <c r="L198" s="326"/>
      <c r="M198" s="244"/>
      <c r="N198" s="284"/>
      <c r="T198" s="221"/>
    </row>
    <row r="199" spans="1:20" s="219" customFormat="1" ht="13.15" hidden="1" outlineLevel="1" x14ac:dyDescent="0.4">
      <c r="A199" s="323"/>
      <c r="B199" s="324"/>
      <c r="C199" s="164"/>
      <c r="D199" s="307"/>
      <c r="E199" s="167"/>
      <c r="F199" s="166"/>
      <c r="G199" s="168"/>
      <c r="H199" s="307"/>
      <c r="I199" s="325"/>
      <c r="J199" s="326"/>
      <c r="K199" s="325"/>
      <c r="L199" s="326"/>
      <c r="M199" s="244"/>
      <c r="N199" s="284"/>
      <c r="T199" s="221"/>
    </row>
    <row r="200" spans="1:20" s="219" customFormat="1" ht="13.15" hidden="1" outlineLevel="1" x14ac:dyDescent="0.4">
      <c r="A200" s="323"/>
      <c r="B200" s="324"/>
      <c r="C200" s="164"/>
      <c r="D200" s="307"/>
      <c r="E200" s="167"/>
      <c r="F200" s="166"/>
      <c r="G200" s="168"/>
      <c r="H200" s="307"/>
      <c r="I200" s="325"/>
      <c r="J200" s="326"/>
      <c r="K200" s="325"/>
      <c r="L200" s="326"/>
      <c r="M200" s="244"/>
      <c r="N200" s="284"/>
      <c r="T200" s="221"/>
    </row>
    <row r="201" spans="1:20" s="219" customFormat="1" ht="13.15" hidden="1" outlineLevel="1" x14ac:dyDescent="0.4">
      <c r="A201" s="323"/>
      <c r="B201" s="324"/>
      <c r="C201" s="164"/>
      <c r="D201" s="307"/>
      <c r="E201" s="167"/>
      <c r="F201" s="166"/>
      <c r="G201" s="168"/>
      <c r="H201" s="307"/>
      <c r="I201" s="325"/>
      <c r="J201" s="326"/>
      <c r="K201" s="325"/>
      <c r="L201" s="326"/>
      <c r="M201" s="244"/>
      <c r="N201" s="284"/>
      <c r="T201" s="221"/>
    </row>
    <row r="202" spans="1:20" s="219" customFormat="1" hidden="1" outlineLevel="1" x14ac:dyDescent="0.35">
      <c r="A202" s="323"/>
      <c r="B202" s="324"/>
      <c r="C202" s="164"/>
      <c r="D202" s="307"/>
      <c r="E202" s="167"/>
      <c r="F202" s="166"/>
      <c r="G202" s="168"/>
      <c r="H202" s="307"/>
      <c r="I202" s="325"/>
      <c r="J202" s="326"/>
      <c r="K202" s="325"/>
      <c r="L202" s="326"/>
      <c r="M202" s="244"/>
      <c r="N202" s="284"/>
    </row>
    <row r="203" spans="1:20" s="219" customFormat="1" hidden="1" outlineLevel="1" x14ac:dyDescent="0.35">
      <c r="A203" s="323"/>
      <c r="B203" s="324"/>
      <c r="C203" s="164"/>
      <c r="D203" s="307"/>
      <c r="E203" s="167"/>
      <c r="F203" s="166"/>
      <c r="G203" s="168"/>
      <c r="H203" s="307"/>
      <c r="I203" s="325"/>
      <c r="J203" s="326"/>
      <c r="K203" s="325"/>
      <c r="L203" s="326"/>
      <c r="M203" s="244"/>
      <c r="N203" s="284"/>
    </row>
    <row r="204" spans="1:20" s="219" customFormat="1" hidden="1" outlineLevel="1" x14ac:dyDescent="0.35">
      <c r="A204" s="323"/>
      <c r="B204" s="324"/>
      <c r="C204" s="164"/>
      <c r="D204" s="307"/>
      <c r="E204" s="167"/>
      <c r="F204" s="166"/>
      <c r="G204" s="168"/>
      <c r="H204" s="307"/>
      <c r="I204" s="290"/>
      <c r="J204" s="291"/>
      <c r="K204" s="290"/>
      <c r="L204" s="291"/>
      <c r="M204" s="244"/>
      <c r="N204" s="284"/>
    </row>
    <row r="205" spans="1:20" s="219" customFormat="1" hidden="1" outlineLevel="1" x14ac:dyDescent="0.35">
      <c r="A205" s="323"/>
      <c r="B205" s="324"/>
      <c r="C205" s="164"/>
      <c r="D205" s="307"/>
      <c r="E205" s="167"/>
      <c r="F205" s="166"/>
      <c r="G205" s="168"/>
      <c r="H205" s="307"/>
      <c r="I205" s="290"/>
      <c r="J205" s="291"/>
      <c r="K205" s="290"/>
      <c r="L205" s="291"/>
      <c r="M205" s="244"/>
      <c r="N205" s="284"/>
    </row>
    <row r="206" spans="1:20" s="219" customFormat="1" hidden="1" outlineLevel="1" x14ac:dyDescent="0.35">
      <c r="A206" s="323"/>
      <c r="B206" s="324"/>
      <c r="C206" s="164"/>
      <c r="D206" s="307"/>
      <c r="E206" s="167"/>
      <c r="F206" s="166"/>
      <c r="G206" s="168"/>
      <c r="H206" s="307"/>
      <c r="I206" s="290"/>
      <c r="J206" s="291"/>
      <c r="K206" s="290"/>
      <c r="L206" s="291"/>
      <c r="M206" s="244"/>
      <c r="N206" s="284"/>
    </row>
    <row r="207" spans="1:20" s="219" customFormat="1" hidden="1" outlineLevel="1" x14ac:dyDescent="0.35">
      <c r="A207" s="323"/>
      <c r="B207" s="324"/>
      <c r="C207" s="164"/>
      <c r="D207" s="307"/>
      <c r="E207" s="167"/>
      <c r="F207" s="166"/>
      <c r="G207" s="168"/>
      <c r="H207" s="307"/>
      <c r="I207" s="325"/>
      <c r="J207" s="326"/>
      <c r="K207" s="325"/>
      <c r="L207" s="326"/>
      <c r="M207" s="244"/>
      <c r="N207" s="284"/>
    </row>
    <row r="208" spans="1:20" s="219" customFormat="1" hidden="1" outlineLevel="1" x14ac:dyDescent="0.35">
      <c r="A208" s="323"/>
      <c r="B208" s="324"/>
      <c r="C208" s="164"/>
      <c r="D208" s="307"/>
      <c r="E208" s="167"/>
      <c r="F208" s="166"/>
      <c r="G208" s="168"/>
      <c r="H208" s="307"/>
      <c r="I208" s="325"/>
      <c r="J208" s="326"/>
      <c r="K208" s="325"/>
      <c r="L208" s="326"/>
      <c r="M208" s="244"/>
      <c r="N208" s="284"/>
    </row>
    <row r="209" spans="1:14" ht="25.5" customHeight="1" collapsed="1" x14ac:dyDescent="0.35">
      <c r="A209" s="329" t="s">
        <v>81</v>
      </c>
      <c r="B209" s="330"/>
      <c r="C209" s="145">
        <f>COUNTA(C9:C208)</f>
        <v>0</v>
      </c>
      <c r="D209" s="308">
        <f>SUM(D9:D208)</f>
        <v>0</v>
      </c>
      <c r="E209" s="129">
        <f>SUM(E9:E208)</f>
        <v>0</v>
      </c>
      <c r="F209" s="97">
        <f>SUMIFS($E$9:$E$208,$F$9:$F$208,"Yes")</f>
        <v>0</v>
      </c>
      <c r="G209" s="63"/>
      <c r="H209" s="64">
        <f>SUMIFS($E$9:$E$208,$H$9:$H$208,"Vacant")</f>
        <v>0</v>
      </c>
      <c r="I209" s="331"/>
      <c r="J209" s="332"/>
      <c r="K209" s="331"/>
      <c r="L209" s="332"/>
      <c r="M209" s="19"/>
      <c r="N209" s="9"/>
    </row>
    <row r="210" spans="1:14" x14ac:dyDescent="0.3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6"/>
    </row>
    <row r="211" spans="1:14" ht="16.5" customHeight="1" x14ac:dyDescent="0.35">
      <c r="A211" s="333" t="s">
        <v>82</v>
      </c>
      <c r="B211" s="334"/>
      <c r="C211" s="334"/>
      <c r="D211" s="334"/>
      <c r="E211" s="334"/>
      <c r="F211" s="334"/>
      <c r="G211" s="334"/>
      <c r="H211" s="334"/>
      <c r="I211" s="20"/>
      <c r="J211" s="20"/>
      <c r="K211" s="20"/>
      <c r="L211" s="20"/>
      <c r="M211" s="20"/>
      <c r="N211" s="6"/>
    </row>
    <row r="212" spans="1:14" ht="45" customHeight="1" x14ac:dyDescent="0.35">
      <c r="A212" s="335" t="s">
        <v>69</v>
      </c>
      <c r="B212" s="336"/>
      <c r="C212" s="105" t="s">
        <v>83</v>
      </c>
      <c r="D212" s="309" t="s">
        <v>84</v>
      </c>
      <c r="E212" s="105" t="s">
        <v>72</v>
      </c>
      <c r="F212" s="105" t="s">
        <v>73</v>
      </c>
      <c r="G212" s="125" t="s">
        <v>74</v>
      </c>
      <c r="H212" s="118" t="s">
        <v>85</v>
      </c>
      <c r="I212" s="337" t="s">
        <v>76</v>
      </c>
      <c r="J212" s="338"/>
      <c r="K212" s="337" t="s">
        <v>77</v>
      </c>
      <c r="L212" s="338"/>
      <c r="M212" s="15" t="s">
        <v>78</v>
      </c>
      <c r="N212" s="9"/>
    </row>
    <row r="213" spans="1:14" x14ac:dyDescent="0.35">
      <c r="A213" s="323"/>
      <c r="B213" s="324"/>
      <c r="C213" s="164"/>
      <c r="D213" s="307"/>
      <c r="E213" s="165"/>
      <c r="F213" s="166"/>
      <c r="G213" s="164"/>
      <c r="H213" s="205"/>
      <c r="I213" s="327"/>
      <c r="J213" s="328"/>
      <c r="K213" s="327"/>
      <c r="L213" s="328"/>
      <c r="M213" s="16"/>
      <c r="N213" s="6"/>
    </row>
    <row r="214" spans="1:14" x14ac:dyDescent="0.35">
      <c r="A214" s="323"/>
      <c r="B214" s="324"/>
      <c r="C214" s="164"/>
      <c r="D214" s="307"/>
      <c r="E214" s="165"/>
      <c r="F214" s="166"/>
      <c r="G214" s="164"/>
      <c r="H214" s="205"/>
      <c r="I214" s="327"/>
      <c r="J214" s="328"/>
      <c r="K214" s="327"/>
      <c r="L214" s="328"/>
      <c r="M214" s="16"/>
      <c r="N214" s="6"/>
    </row>
    <row r="215" spans="1:14" x14ac:dyDescent="0.35">
      <c r="A215" s="323"/>
      <c r="B215" s="324"/>
      <c r="C215" s="164"/>
      <c r="D215" s="307"/>
      <c r="E215" s="165"/>
      <c r="F215" s="167"/>
      <c r="G215" s="168"/>
      <c r="H215" s="204"/>
      <c r="I215" s="327"/>
      <c r="J215" s="328"/>
      <c r="K215" s="327"/>
      <c r="L215" s="328"/>
      <c r="M215" s="16"/>
      <c r="N215" s="6"/>
    </row>
    <row r="216" spans="1:14" x14ac:dyDescent="0.35">
      <c r="A216" s="323"/>
      <c r="B216" s="324"/>
      <c r="C216" s="164"/>
      <c r="D216" s="307"/>
      <c r="E216" s="165"/>
      <c r="F216" s="167"/>
      <c r="G216" s="168"/>
      <c r="H216" s="204"/>
      <c r="I216" s="327"/>
      <c r="J216" s="328"/>
      <c r="K216" s="327"/>
      <c r="L216" s="328"/>
      <c r="M216" s="16"/>
      <c r="N216" s="6"/>
    </row>
    <row r="217" spans="1:14" x14ac:dyDescent="0.35">
      <c r="A217" s="323"/>
      <c r="B217" s="324"/>
      <c r="C217" s="164"/>
      <c r="D217" s="307"/>
      <c r="E217" s="165"/>
      <c r="F217" s="167"/>
      <c r="G217" s="168"/>
      <c r="H217" s="204"/>
      <c r="I217" s="327"/>
      <c r="J217" s="328"/>
      <c r="K217" s="327"/>
      <c r="L217" s="328"/>
      <c r="M217" s="16"/>
      <c r="N217" s="6"/>
    </row>
    <row r="218" spans="1:14" ht="24.75" customHeight="1" x14ac:dyDescent="0.35">
      <c r="A218" s="329" t="s">
        <v>81</v>
      </c>
      <c r="B218" s="330"/>
      <c r="C218" s="145">
        <f>COUNTA(C213:C217)</f>
        <v>0</v>
      </c>
      <c r="D218" s="308">
        <f>SUM(D213:D217)</f>
        <v>0</v>
      </c>
      <c r="E218" s="129">
        <f>SUM(E213:E217)</f>
        <v>0</v>
      </c>
      <c r="F218" s="97">
        <f>SUMIFS($E$213:$E$217,$F$213:$F$217,"Yes")</f>
        <v>0</v>
      </c>
      <c r="G218" s="62"/>
      <c r="H218" s="64">
        <f>SUMIFS($E$213:$E$217,$H$213:$H$217,"Vacant")</f>
        <v>0</v>
      </c>
      <c r="I218" s="331"/>
      <c r="J218" s="332"/>
      <c r="K218" s="331"/>
      <c r="L218" s="332"/>
      <c r="M218" s="19"/>
      <c r="N218" s="9"/>
    </row>
    <row r="222" spans="1:14" x14ac:dyDescent="0.35">
      <c r="E222" s="143"/>
    </row>
  </sheetData>
  <mergeCells count="538">
    <mergeCell ref="A197:B197"/>
    <mergeCell ref="I197:J197"/>
    <mergeCell ref="K197:L197"/>
    <mergeCell ref="A160:B160"/>
    <mergeCell ref="I160:J160"/>
    <mergeCell ref="K160:L160"/>
    <mergeCell ref="A161:B161"/>
    <mergeCell ref="I161:J161"/>
    <mergeCell ref="A195:B195"/>
    <mergeCell ref="I195:J195"/>
    <mergeCell ref="K195:L195"/>
    <mergeCell ref="A196:B196"/>
    <mergeCell ref="I196:J196"/>
    <mergeCell ref="K196:L196"/>
    <mergeCell ref="A194:B194"/>
    <mergeCell ref="I194:J194"/>
    <mergeCell ref="K194:L194"/>
    <mergeCell ref="A163:B163"/>
    <mergeCell ref="I163:J163"/>
    <mergeCell ref="K163:L163"/>
    <mergeCell ref="A164:B164"/>
    <mergeCell ref="I164:J164"/>
    <mergeCell ref="K164:L164"/>
    <mergeCell ref="K161:L161"/>
    <mergeCell ref="A30:B30"/>
    <mergeCell ref="A31:B31"/>
    <mergeCell ref="A32:B32"/>
    <mergeCell ref="A33:B33"/>
    <mergeCell ref="I33:J33"/>
    <mergeCell ref="K33:L33"/>
    <mergeCell ref="A159:B159"/>
    <mergeCell ref="I159:J159"/>
    <mergeCell ref="K159:L159"/>
    <mergeCell ref="A92:B92"/>
    <mergeCell ref="I92:J92"/>
    <mergeCell ref="K92:L92"/>
    <mergeCell ref="A93:B93"/>
    <mergeCell ref="I93:J93"/>
    <mergeCell ref="K93:L93"/>
    <mergeCell ref="A94:B94"/>
    <mergeCell ref="I94:J94"/>
    <mergeCell ref="K94:L94"/>
    <mergeCell ref="A98:B98"/>
    <mergeCell ref="I98:J98"/>
    <mergeCell ref="K98:L98"/>
    <mergeCell ref="A99:B99"/>
    <mergeCell ref="A100:B100"/>
    <mergeCell ref="A101:B10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2:M2"/>
    <mergeCell ref="A4:M4"/>
    <mergeCell ref="B5:C5"/>
    <mergeCell ref="A8:B8"/>
    <mergeCell ref="I8:J8"/>
    <mergeCell ref="K8:L8"/>
    <mergeCell ref="D5:F5"/>
    <mergeCell ref="B6:C6"/>
    <mergeCell ref="D6:F6"/>
    <mergeCell ref="A3:H3"/>
    <mergeCell ref="I209:J209"/>
    <mergeCell ref="K209:L209"/>
    <mergeCell ref="P8:W8"/>
    <mergeCell ref="A7:H7"/>
    <mergeCell ref="A9:B9"/>
    <mergeCell ref="I9:J9"/>
    <mergeCell ref="K9:L9"/>
    <mergeCell ref="A10:B10"/>
    <mergeCell ref="I10:J10"/>
    <mergeCell ref="K10:L10"/>
    <mergeCell ref="A12:B12"/>
    <mergeCell ref="I12:J12"/>
    <mergeCell ref="K12:L12"/>
    <mergeCell ref="A13:B13"/>
    <mergeCell ref="A11:B11"/>
    <mergeCell ref="A14:B14"/>
    <mergeCell ref="I11:J11"/>
    <mergeCell ref="K11:L11"/>
    <mergeCell ref="A15:B15"/>
    <mergeCell ref="A16:B16"/>
    <mergeCell ref="A17:B17"/>
    <mergeCell ref="A18:B18"/>
    <mergeCell ref="A19:B19"/>
    <mergeCell ref="A20:B20"/>
    <mergeCell ref="A1:H1"/>
    <mergeCell ref="A218:B218"/>
    <mergeCell ref="I218:J218"/>
    <mergeCell ref="K218:L218"/>
    <mergeCell ref="A216:B216"/>
    <mergeCell ref="I216:J216"/>
    <mergeCell ref="K216:L216"/>
    <mergeCell ref="A217:B217"/>
    <mergeCell ref="I217:J217"/>
    <mergeCell ref="K217:L217"/>
    <mergeCell ref="A214:B214"/>
    <mergeCell ref="I214:J214"/>
    <mergeCell ref="K214:L214"/>
    <mergeCell ref="A215:B215"/>
    <mergeCell ref="I215:J215"/>
    <mergeCell ref="K215:L215"/>
    <mergeCell ref="A211:H211"/>
    <mergeCell ref="A212:B212"/>
    <mergeCell ref="I212:J212"/>
    <mergeCell ref="K212:L212"/>
    <mergeCell ref="A213:B213"/>
    <mergeCell ref="I213:J213"/>
    <mergeCell ref="K213:L213"/>
    <mergeCell ref="A209:B209"/>
    <mergeCell ref="A208:B208"/>
    <mergeCell ref="I208:J208"/>
    <mergeCell ref="K208:L208"/>
    <mergeCell ref="A203:B203"/>
    <mergeCell ref="I203:J203"/>
    <mergeCell ref="K203:L203"/>
    <mergeCell ref="A204:B204"/>
    <mergeCell ref="A205:B205"/>
    <mergeCell ref="A206:B206"/>
    <mergeCell ref="A207:B207"/>
    <mergeCell ref="A162:B162"/>
    <mergeCell ref="I162:J162"/>
    <mergeCell ref="K162:L162"/>
    <mergeCell ref="A165:B165"/>
    <mergeCell ref="I165:J165"/>
    <mergeCell ref="K165:L165"/>
    <mergeCell ref="I207:J207"/>
    <mergeCell ref="K207:L207"/>
    <mergeCell ref="A200:B200"/>
    <mergeCell ref="I200:J200"/>
    <mergeCell ref="K200:L200"/>
    <mergeCell ref="A201:B201"/>
    <mergeCell ref="I201:J201"/>
    <mergeCell ref="K201:L201"/>
    <mergeCell ref="A202:B202"/>
    <mergeCell ref="I202:J202"/>
    <mergeCell ref="K202:L202"/>
    <mergeCell ref="A198:B198"/>
    <mergeCell ref="I198:J198"/>
    <mergeCell ref="K198:L198"/>
    <mergeCell ref="A199:B199"/>
    <mergeCell ref="I199:J199"/>
    <mergeCell ref="K199:L199"/>
    <mergeCell ref="A169:B169"/>
    <mergeCell ref="I169:J169"/>
    <mergeCell ref="K169:L169"/>
    <mergeCell ref="A170:B170"/>
    <mergeCell ref="A171:B171"/>
    <mergeCell ref="A172:B172"/>
    <mergeCell ref="A166:B166"/>
    <mergeCell ref="I166:J166"/>
    <mergeCell ref="K166:L166"/>
    <mergeCell ref="A167:B167"/>
    <mergeCell ref="I167:J167"/>
    <mergeCell ref="K167:L167"/>
    <mergeCell ref="A168:B168"/>
    <mergeCell ref="I168:J168"/>
    <mergeCell ref="K168:L168"/>
    <mergeCell ref="A173:B173"/>
    <mergeCell ref="I173:J173"/>
    <mergeCell ref="K173:L173"/>
    <mergeCell ref="A174:B174"/>
    <mergeCell ref="I174:J174"/>
    <mergeCell ref="K174:L174"/>
    <mergeCell ref="A175:B175"/>
    <mergeCell ref="I175:J175"/>
    <mergeCell ref="K175:L175"/>
    <mergeCell ref="A176:B176"/>
    <mergeCell ref="I176:J176"/>
    <mergeCell ref="K176:L176"/>
    <mergeCell ref="A177:B177"/>
    <mergeCell ref="I177:J177"/>
    <mergeCell ref="K177:L177"/>
    <mergeCell ref="A178:B178"/>
    <mergeCell ref="I178:J178"/>
    <mergeCell ref="K178:L178"/>
    <mergeCell ref="A179:B179"/>
    <mergeCell ref="I179:J179"/>
    <mergeCell ref="K179:L179"/>
    <mergeCell ref="A180:B180"/>
    <mergeCell ref="I180:J180"/>
    <mergeCell ref="K180:L180"/>
    <mergeCell ref="A181:B181"/>
    <mergeCell ref="I181:J181"/>
    <mergeCell ref="K181:L181"/>
    <mergeCell ref="A182:B182"/>
    <mergeCell ref="I182:J182"/>
    <mergeCell ref="K182:L182"/>
    <mergeCell ref="A183:B183"/>
    <mergeCell ref="I183:J183"/>
    <mergeCell ref="K183:L183"/>
    <mergeCell ref="A184:B184"/>
    <mergeCell ref="I184:J184"/>
    <mergeCell ref="K184:L184"/>
    <mergeCell ref="I191:J191"/>
    <mergeCell ref="K191:L191"/>
    <mergeCell ref="A185:B185"/>
    <mergeCell ref="I185:J185"/>
    <mergeCell ref="K185:L185"/>
    <mergeCell ref="A186:B186"/>
    <mergeCell ref="I186:J186"/>
    <mergeCell ref="K186:L186"/>
    <mergeCell ref="A187:B187"/>
    <mergeCell ref="A192:B192"/>
    <mergeCell ref="I192:J192"/>
    <mergeCell ref="K192:L192"/>
    <mergeCell ref="A193:B193"/>
    <mergeCell ref="I193:J193"/>
    <mergeCell ref="K193:L193"/>
    <mergeCell ref="A34:B34"/>
    <mergeCell ref="I34:J34"/>
    <mergeCell ref="K34:L34"/>
    <mergeCell ref="A35:B35"/>
    <mergeCell ref="I35:J35"/>
    <mergeCell ref="K35:L35"/>
    <mergeCell ref="A36:B36"/>
    <mergeCell ref="I36:J36"/>
    <mergeCell ref="K36:L36"/>
    <mergeCell ref="A37:B37"/>
    <mergeCell ref="I37:J37"/>
    <mergeCell ref="K37:L37"/>
    <mergeCell ref="A188:B188"/>
    <mergeCell ref="A189:B189"/>
    <mergeCell ref="A190:B190"/>
    <mergeCell ref="I190:J190"/>
    <mergeCell ref="K190:L190"/>
    <mergeCell ref="A191:B191"/>
    <mergeCell ref="A95:B95"/>
    <mergeCell ref="I95:J95"/>
    <mergeCell ref="K95:L95"/>
    <mergeCell ref="A96:B96"/>
    <mergeCell ref="I96:J96"/>
    <mergeCell ref="K96:L96"/>
    <mergeCell ref="A97:B97"/>
    <mergeCell ref="I97:J97"/>
    <mergeCell ref="K97:L97"/>
    <mergeCell ref="A102:B102"/>
    <mergeCell ref="I102:J102"/>
    <mergeCell ref="K102:L102"/>
    <mergeCell ref="A103:B103"/>
    <mergeCell ref="I103:J103"/>
    <mergeCell ref="K103:L103"/>
    <mergeCell ref="A104:B104"/>
    <mergeCell ref="I104:J104"/>
    <mergeCell ref="K104:L104"/>
    <mergeCell ref="A105:B105"/>
    <mergeCell ref="I105:J105"/>
    <mergeCell ref="K105:L105"/>
    <mergeCell ref="A106:B106"/>
    <mergeCell ref="I106:J106"/>
    <mergeCell ref="K106:L106"/>
    <mergeCell ref="A107:B107"/>
    <mergeCell ref="I107:J107"/>
    <mergeCell ref="K107:L107"/>
    <mergeCell ref="A108:B108"/>
    <mergeCell ref="I108:J108"/>
    <mergeCell ref="K108:L108"/>
    <mergeCell ref="A109:B109"/>
    <mergeCell ref="I109:J109"/>
    <mergeCell ref="K109:L109"/>
    <mergeCell ref="A110:B110"/>
    <mergeCell ref="I110:J110"/>
    <mergeCell ref="K110:L110"/>
    <mergeCell ref="A111:B111"/>
    <mergeCell ref="I111:J111"/>
    <mergeCell ref="K111:L111"/>
    <mergeCell ref="A112:B112"/>
    <mergeCell ref="I112:J112"/>
    <mergeCell ref="K112:L112"/>
    <mergeCell ref="A113:B113"/>
    <mergeCell ref="I113:J113"/>
    <mergeCell ref="K113:L113"/>
    <mergeCell ref="A117:B117"/>
    <mergeCell ref="A118:B118"/>
    <mergeCell ref="A119:B119"/>
    <mergeCell ref="I119:J119"/>
    <mergeCell ref="K119:L119"/>
    <mergeCell ref="A120:B120"/>
    <mergeCell ref="I120:J120"/>
    <mergeCell ref="K120:L120"/>
    <mergeCell ref="A114:B114"/>
    <mergeCell ref="I114:J114"/>
    <mergeCell ref="K114:L114"/>
    <mergeCell ref="A115:B115"/>
    <mergeCell ref="I115:J115"/>
    <mergeCell ref="K115:L115"/>
    <mergeCell ref="A116:B116"/>
    <mergeCell ref="A121:B121"/>
    <mergeCell ref="I121:J121"/>
    <mergeCell ref="K121:L121"/>
    <mergeCell ref="A122:B122"/>
    <mergeCell ref="I122:J122"/>
    <mergeCell ref="K122:L122"/>
    <mergeCell ref="A123:B123"/>
    <mergeCell ref="I123:J123"/>
    <mergeCell ref="K123:L123"/>
    <mergeCell ref="A124:B124"/>
    <mergeCell ref="I124:J124"/>
    <mergeCell ref="K124:L124"/>
    <mergeCell ref="A125:B125"/>
    <mergeCell ref="I125:J125"/>
    <mergeCell ref="K125:L125"/>
    <mergeCell ref="A126:B126"/>
    <mergeCell ref="I126:J126"/>
    <mergeCell ref="K126:L126"/>
    <mergeCell ref="A127:B127"/>
    <mergeCell ref="I127:J127"/>
    <mergeCell ref="K127:L127"/>
    <mergeCell ref="A128:B128"/>
    <mergeCell ref="I128:J128"/>
    <mergeCell ref="K128:L128"/>
    <mergeCell ref="A129:B129"/>
    <mergeCell ref="I129:J129"/>
    <mergeCell ref="K129:L129"/>
    <mergeCell ref="A130:B130"/>
    <mergeCell ref="I130:J130"/>
    <mergeCell ref="K130:L130"/>
    <mergeCell ref="A131:B131"/>
    <mergeCell ref="I131:J131"/>
    <mergeCell ref="K131:L131"/>
    <mergeCell ref="A132:B132"/>
    <mergeCell ref="I132:J132"/>
    <mergeCell ref="K132:L132"/>
    <mergeCell ref="K136:L136"/>
    <mergeCell ref="A137:B137"/>
    <mergeCell ref="I137:J137"/>
    <mergeCell ref="K137:L137"/>
    <mergeCell ref="A138:B138"/>
    <mergeCell ref="I138:J138"/>
    <mergeCell ref="K138:L138"/>
    <mergeCell ref="A133:B133"/>
    <mergeCell ref="A134:B134"/>
    <mergeCell ref="A135:B135"/>
    <mergeCell ref="A136:B136"/>
    <mergeCell ref="I136:J136"/>
    <mergeCell ref="A139:B139"/>
    <mergeCell ref="I139:J139"/>
    <mergeCell ref="K139:L139"/>
    <mergeCell ref="A140:B140"/>
    <mergeCell ref="I140:J140"/>
    <mergeCell ref="K140:L140"/>
    <mergeCell ref="A141:B141"/>
    <mergeCell ref="I141:J141"/>
    <mergeCell ref="K141:L141"/>
    <mergeCell ref="A142:B142"/>
    <mergeCell ref="I142:J142"/>
    <mergeCell ref="K142:L142"/>
    <mergeCell ref="A143:B143"/>
    <mergeCell ref="I143:J143"/>
    <mergeCell ref="K143:L143"/>
    <mergeCell ref="A144:B144"/>
    <mergeCell ref="I144:J144"/>
    <mergeCell ref="K144:L144"/>
    <mergeCell ref="A148:B148"/>
    <mergeCell ref="I148:J148"/>
    <mergeCell ref="K148:L148"/>
    <mergeCell ref="A149:B149"/>
    <mergeCell ref="I149:J149"/>
    <mergeCell ref="K149:L149"/>
    <mergeCell ref="A150:B150"/>
    <mergeCell ref="A145:B145"/>
    <mergeCell ref="I145:J145"/>
    <mergeCell ref="K145:L145"/>
    <mergeCell ref="A146:B146"/>
    <mergeCell ref="I146:J146"/>
    <mergeCell ref="K146:L146"/>
    <mergeCell ref="A147:B147"/>
    <mergeCell ref="I147:J147"/>
    <mergeCell ref="K147:L147"/>
    <mergeCell ref="A157:B157"/>
    <mergeCell ref="I157:J157"/>
    <mergeCell ref="K157:L157"/>
    <mergeCell ref="A151:B151"/>
    <mergeCell ref="A152:B152"/>
    <mergeCell ref="A153:B153"/>
    <mergeCell ref="I153:J153"/>
    <mergeCell ref="K153:L153"/>
    <mergeCell ref="A154:B154"/>
    <mergeCell ref="I154:J154"/>
    <mergeCell ref="K154:L154"/>
    <mergeCell ref="A158:B158"/>
    <mergeCell ref="I158:J158"/>
    <mergeCell ref="K158:L158"/>
    <mergeCell ref="A38:B38"/>
    <mergeCell ref="I38:J38"/>
    <mergeCell ref="K38:L38"/>
    <mergeCell ref="A39:B39"/>
    <mergeCell ref="I39:J39"/>
    <mergeCell ref="K39:L39"/>
    <mergeCell ref="A40:B40"/>
    <mergeCell ref="I40:J40"/>
    <mergeCell ref="K40:L40"/>
    <mergeCell ref="A41:B41"/>
    <mergeCell ref="I41:J41"/>
    <mergeCell ref="K41:L41"/>
    <mergeCell ref="A42:B42"/>
    <mergeCell ref="I42:J42"/>
    <mergeCell ref="K42:L42"/>
    <mergeCell ref="A155:B155"/>
    <mergeCell ref="I155:J155"/>
    <mergeCell ref="K155:L155"/>
    <mergeCell ref="A156:B156"/>
    <mergeCell ref="I156:J156"/>
    <mergeCell ref="K156:L156"/>
    <mergeCell ref="A46:B46"/>
    <mergeCell ref="A47:B47"/>
    <mergeCell ref="A48:B48"/>
    <mergeCell ref="I48:J48"/>
    <mergeCell ref="K48:L48"/>
    <mergeCell ref="A49:B49"/>
    <mergeCell ref="I49:J49"/>
    <mergeCell ref="K49:L49"/>
    <mergeCell ref="A43:B43"/>
    <mergeCell ref="I43:J43"/>
    <mergeCell ref="K43:L43"/>
    <mergeCell ref="A44:B44"/>
    <mergeCell ref="I44:J44"/>
    <mergeCell ref="K44:L44"/>
    <mergeCell ref="A45:B45"/>
    <mergeCell ref="A50:B50"/>
    <mergeCell ref="I50:J50"/>
    <mergeCell ref="K50:L50"/>
    <mergeCell ref="A51:B51"/>
    <mergeCell ref="I51:J51"/>
    <mergeCell ref="K51:L51"/>
    <mergeCell ref="A52:B52"/>
    <mergeCell ref="I52:J52"/>
    <mergeCell ref="K52:L52"/>
    <mergeCell ref="A53:B53"/>
    <mergeCell ref="I53:J53"/>
    <mergeCell ref="K53:L53"/>
    <mergeCell ref="A54:B54"/>
    <mergeCell ref="I54:J54"/>
    <mergeCell ref="K54:L54"/>
    <mergeCell ref="A55:B55"/>
    <mergeCell ref="I55:J55"/>
    <mergeCell ref="K55:L55"/>
    <mergeCell ref="A56:B56"/>
    <mergeCell ref="I56:J56"/>
    <mergeCell ref="K56:L56"/>
    <mergeCell ref="A57:B57"/>
    <mergeCell ref="I57:J57"/>
    <mergeCell ref="K57:L57"/>
    <mergeCell ref="A58:B58"/>
    <mergeCell ref="I58:J58"/>
    <mergeCell ref="K58:L58"/>
    <mergeCell ref="A59:B59"/>
    <mergeCell ref="I59:J59"/>
    <mergeCell ref="K59:L59"/>
    <mergeCell ref="A60:B60"/>
    <mergeCell ref="I60:J60"/>
    <mergeCell ref="K60:L60"/>
    <mergeCell ref="A61:B61"/>
    <mergeCell ref="I61:J61"/>
    <mergeCell ref="K61:L61"/>
    <mergeCell ref="K65:L65"/>
    <mergeCell ref="A66:B66"/>
    <mergeCell ref="I66:J66"/>
    <mergeCell ref="K66:L66"/>
    <mergeCell ref="A67:B67"/>
    <mergeCell ref="I67:J67"/>
    <mergeCell ref="K67:L67"/>
    <mergeCell ref="A62:B62"/>
    <mergeCell ref="A63:B63"/>
    <mergeCell ref="A64:B64"/>
    <mergeCell ref="A65:B65"/>
    <mergeCell ref="I65:J65"/>
    <mergeCell ref="A68:B68"/>
    <mergeCell ref="I68:J68"/>
    <mergeCell ref="K68:L68"/>
    <mergeCell ref="A69:B69"/>
    <mergeCell ref="I69:J69"/>
    <mergeCell ref="K69:L69"/>
    <mergeCell ref="A70:B70"/>
    <mergeCell ref="I70:J70"/>
    <mergeCell ref="K70:L70"/>
    <mergeCell ref="A71:B71"/>
    <mergeCell ref="I71:J71"/>
    <mergeCell ref="K71:L71"/>
    <mergeCell ref="A72:B72"/>
    <mergeCell ref="I72:J72"/>
    <mergeCell ref="K72:L72"/>
    <mergeCell ref="A73:B73"/>
    <mergeCell ref="I73:J73"/>
    <mergeCell ref="K73:L73"/>
    <mergeCell ref="A74:B74"/>
    <mergeCell ref="I74:J74"/>
    <mergeCell ref="K74:L74"/>
    <mergeCell ref="A75:B75"/>
    <mergeCell ref="I75:J75"/>
    <mergeCell ref="K75:L75"/>
    <mergeCell ref="A76:B76"/>
    <mergeCell ref="I76:J76"/>
    <mergeCell ref="K76:L76"/>
    <mergeCell ref="A80:B80"/>
    <mergeCell ref="A81:B81"/>
    <mergeCell ref="A82:B82"/>
    <mergeCell ref="I82:J82"/>
    <mergeCell ref="K82:L82"/>
    <mergeCell ref="A83:B83"/>
    <mergeCell ref="I83:J83"/>
    <mergeCell ref="K83:L83"/>
    <mergeCell ref="A77:B77"/>
    <mergeCell ref="I77:J77"/>
    <mergeCell ref="K77:L77"/>
    <mergeCell ref="A78:B78"/>
    <mergeCell ref="I78:J78"/>
    <mergeCell ref="K78:L78"/>
    <mergeCell ref="A79:B79"/>
    <mergeCell ref="A84:B84"/>
    <mergeCell ref="I84:J84"/>
    <mergeCell ref="K84:L84"/>
    <mergeCell ref="A85:B85"/>
    <mergeCell ref="I85:J85"/>
    <mergeCell ref="K85:L85"/>
    <mergeCell ref="A86:B86"/>
    <mergeCell ref="I86:J86"/>
    <mergeCell ref="K86:L86"/>
    <mergeCell ref="A90:B90"/>
    <mergeCell ref="I90:J90"/>
    <mergeCell ref="K90:L90"/>
    <mergeCell ref="A91:B91"/>
    <mergeCell ref="I91:J91"/>
    <mergeCell ref="K91:L91"/>
    <mergeCell ref="A87:B87"/>
    <mergeCell ref="I87:J87"/>
    <mergeCell ref="K87:L87"/>
    <mergeCell ref="A88:B88"/>
    <mergeCell ref="I88:J88"/>
    <mergeCell ref="K88:L88"/>
    <mergeCell ref="A89:B89"/>
    <mergeCell ref="I89:J89"/>
    <mergeCell ref="K89:L89"/>
  </mergeCells>
  <dataValidations disablePrompts="1" count="2">
    <dataValidation type="list" showInputMessage="1" showErrorMessage="1" sqref="F213:F217 T159:T167 T177:T184 T194:T201 T123:T130 T140:T147 T106:T113 F9:F208 T23:T42 T86:T96 T69:T76 T52:T59">
      <formula1>"Yes, No"</formula1>
    </dataValidation>
    <dataValidation type="list" showInputMessage="1" showErrorMessage="1" sqref="H213:H217 H9:H208">
      <formula1>"Occupied, Vacant"</formula1>
    </dataValidation>
  </dataValidations>
  <pageMargins left="0.7" right="0.7" top="0.75" bottom="0.75" header="0.3" footer="0.3"/>
  <pageSetup scale="96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64"/>
  <sheetViews>
    <sheetView tabSelected="1" zoomScale="90" zoomScaleNormal="90" workbookViewId="0">
      <selection activeCell="B18" sqref="B18"/>
    </sheetView>
  </sheetViews>
  <sheetFormatPr defaultColWidth="9.73046875" defaultRowHeight="12.75" x14ac:dyDescent="0.35"/>
  <cols>
    <col min="1" max="1" width="72" customWidth="1"/>
    <col min="2" max="2" width="15.3984375" customWidth="1"/>
    <col min="3" max="3" width="17.86328125" customWidth="1"/>
    <col min="4" max="4" width="4.1328125" customWidth="1"/>
    <col min="5" max="5" width="18.265625" customWidth="1"/>
    <col min="6" max="6" width="2.265625" customWidth="1"/>
    <col min="7" max="7" width="15.265625" customWidth="1"/>
    <col min="8" max="8" width="10" bestFit="1" customWidth="1"/>
    <col min="9" max="10" width="30.73046875" customWidth="1"/>
  </cols>
  <sheetData>
    <row r="1" spans="1:18" ht="69.95" customHeight="1" x14ac:dyDescent="0.9">
      <c r="A1" s="357" t="s">
        <v>0</v>
      </c>
      <c r="B1" s="357"/>
      <c r="C1" s="357"/>
      <c r="D1" s="357"/>
      <c r="E1" s="357"/>
      <c r="F1" s="28"/>
      <c r="G1" s="28"/>
      <c r="H1" s="28"/>
      <c r="I1" s="28"/>
      <c r="J1" s="28"/>
      <c r="K1" s="28"/>
      <c r="L1" s="28"/>
    </row>
    <row r="2" spans="1:18" ht="30" customHeight="1" thickBot="1" x14ac:dyDescent="0.85">
      <c r="A2" s="358" t="s">
        <v>86</v>
      </c>
      <c r="B2" s="358"/>
      <c r="C2" s="358"/>
      <c r="D2" s="358"/>
      <c r="E2" s="35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5" customHeight="1" thickBot="1" x14ac:dyDescent="0.45">
      <c r="A3" s="359" t="s">
        <v>1</v>
      </c>
      <c r="B3" s="360"/>
      <c r="C3" s="360"/>
      <c r="D3" s="360"/>
      <c r="E3" s="361"/>
      <c r="F3" s="54"/>
      <c r="G3" s="7"/>
      <c r="H3" s="7"/>
    </row>
    <row r="4" spans="1:18" ht="15" customHeight="1" thickBot="1" x14ac:dyDescent="0.45">
      <c r="A4" s="362" t="s">
        <v>2</v>
      </c>
      <c r="B4" s="363"/>
      <c r="C4" s="363"/>
      <c r="D4" s="363"/>
      <c r="E4" s="364"/>
      <c r="F4" s="54"/>
      <c r="G4" s="7"/>
      <c r="H4" s="7"/>
    </row>
    <row r="5" spans="1:18" ht="60" customHeight="1" thickBot="1" x14ac:dyDescent="0.65">
      <c r="A5" s="93"/>
      <c r="B5" s="93"/>
      <c r="C5" s="94" t="s">
        <v>87</v>
      </c>
      <c r="D5" s="95"/>
      <c r="E5" s="96" t="s">
        <v>88</v>
      </c>
      <c r="F5" s="55"/>
      <c r="G5" s="30"/>
      <c r="H5" s="30"/>
      <c r="K5" s="227" t="s">
        <v>80</v>
      </c>
    </row>
    <row r="6" spans="1:18" ht="13.5" thickTop="1" x14ac:dyDescent="0.4">
      <c r="B6" s="29" t="s">
        <v>89</v>
      </c>
      <c r="C6" s="42">
        <f>'Summary Page'!C16+'Summary Page'!C23</f>
        <v>0</v>
      </c>
      <c r="D6" s="42"/>
      <c r="E6" s="74">
        <f>C6</f>
        <v>0</v>
      </c>
      <c r="F6" s="56"/>
      <c r="G6" s="30"/>
      <c r="H6" s="41"/>
      <c r="K6" s="228"/>
      <c r="L6" s="207"/>
      <c r="M6" s="207"/>
      <c r="N6" s="207"/>
      <c r="O6" s="207"/>
      <c r="P6" s="207"/>
      <c r="Q6" s="207"/>
      <c r="R6" s="208"/>
    </row>
    <row r="7" spans="1:18" ht="13.15" x14ac:dyDescent="0.4">
      <c r="B7" s="29" t="s">
        <v>90</v>
      </c>
      <c r="C7" s="42" t="e">
        <f>'Summary Page'!C30+'Summary Page'!C31</f>
        <v>#DIV/0!</v>
      </c>
      <c r="D7" s="42"/>
      <c r="E7" s="82" t="e">
        <f>C7</f>
        <v>#DIV/0!</v>
      </c>
      <c r="F7" s="56"/>
      <c r="G7" s="30"/>
      <c r="H7" s="41"/>
      <c r="K7" s="211"/>
      <c r="L7" s="209"/>
      <c r="M7" s="209"/>
      <c r="N7" s="209"/>
      <c r="O7" s="209"/>
      <c r="P7" s="209"/>
      <c r="Q7" s="209"/>
      <c r="R7" s="210"/>
    </row>
    <row r="8" spans="1:18" ht="13.15" x14ac:dyDescent="0.4">
      <c r="A8" s="86"/>
      <c r="B8" s="86" t="s">
        <v>91</v>
      </c>
      <c r="C8" s="87" t="e">
        <f>C6-C7</f>
        <v>#DIV/0!</v>
      </c>
      <c r="D8" s="87"/>
      <c r="E8" s="88" t="e">
        <f>C8</f>
        <v>#DIV/0!</v>
      </c>
      <c r="F8" s="56"/>
      <c r="G8" s="30"/>
      <c r="H8" s="29"/>
      <c r="K8" s="211"/>
      <c r="L8" s="209"/>
      <c r="M8" s="209"/>
      <c r="N8" s="209"/>
      <c r="O8" s="209"/>
      <c r="P8" s="209"/>
      <c r="Q8" s="209"/>
      <c r="R8" s="210"/>
    </row>
    <row r="9" spans="1:18" ht="13.15" x14ac:dyDescent="0.4">
      <c r="B9" s="30"/>
      <c r="C9" s="42"/>
      <c r="D9" s="42"/>
      <c r="E9" s="83"/>
      <c r="F9" s="43"/>
      <c r="G9" s="43"/>
      <c r="H9" s="29"/>
      <c r="K9" s="211"/>
      <c r="L9" s="209"/>
      <c r="M9" s="209"/>
      <c r="N9" s="209"/>
      <c r="O9" s="209"/>
      <c r="P9" s="209"/>
      <c r="Q9" s="209"/>
      <c r="R9" s="210"/>
    </row>
    <row r="10" spans="1:18" ht="13.9" customHeight="1" x14ac:dyDescent="0.4">
      <c r="B10" s="29" t="s">
        <v>92</v>
      </c>
      <c r="C10" s="169"/>
      <c r="D10" s="42"/>
      <c r="E10" s="75">
        <f t="shared" ref="E10:E15" si="0">C10</f>
        <v>0</v>
      </c>
      <c r="F10" s="56"/>
      <c r="G10" s="44"/>
      <c r="H10" s="45"/>
      <c r="K10" s="211"/>
      <c r="L10" s="209"/>
      <c r="M10" s="209"/>
      <c r="N10" s="209"/>
      <c r="O10" s="209"/>
      <c r="P10" s="209"/>
      <c r="Q10" s="209"/>
      <c r="R10" s="210"/>
    </row>
    <row r="11" spans="1:18" ht="13.9" customHeight="1" x14ac:dyDescent="0.4">
      <c r="B11" s="29" t="s">
        <v>93</v>
      </c>
      <c r="C11" s="169"/>
      <c r="D11" s="42"/>
      <c r="E11" s="75">
        <f t="shared" si="0"/>
        <v>0</v>
      </c>
      <c r="F11" s="46"/>
      <c r="G11" s="44"/>
      <c r="H11" s="45"/>
      <c r="K11" s="211"/>
      <c r="L11" s="209"/>
      <c r="M11" s="209"/>
      <c r="N11" s="209"/>
      <c r="O11" s="209"/>
      <c r="P11" s="209"/>
      <c r="Q11" s="209"/>
      <c r="R11" s="210"/>
    </row>
    <row r="12" spans="1:18" ht="13.9" customHeight="1" x14ac:dyDescent="0.4">
      <c r="B12" s="29" t="s">
        <v>94</v>
      </c>
      <c r="C12" s="169"/>
      <c r="D12" s="42"/>
      <c r="E12" s="75">
        <f t="shared" si="0"/>
        <v>0</v>
      </c>
      <c r="F12" s="56"/>
      <c r="G12" s="44"/>
      <c r="H12" s="45"/>
      <c r="K12" s="211"/>
      <c r="L12" s="209"/>
      <c r="M12" s="209"/>
      <c r="N12" s="209"/>
      <c r="O12" s="209"/>
      <c r="P12" s="209"/>
      <c r="Q12" s="209"/>
      <c r="R12" s="210"/>
    </row>
    <row r="13" spans="1:18" ht="13.9" customHeight="1" x14ac:dyDescent="0.4">
      <c r="B13" s="29" t="s">
        <v>95</v>
      </c>
      <c r="C13" s="169"/>
      <c r="D13" s="42"/>
      <c r="E13" s="75">
        <f t="shared" si="0"/>
        <v>0</v>
      </c>
      <c r="F13" s="56"/>
      <c r="G13" s="44"/>
      <c r="H13" s="45"/>
      <c r="K13" s="211"/>
      <c r="L13" s="209"/>
      <c r="M13" s="209"/>
      <c r="N13" s="209"/>
      <c r="O13" s="209"/>
      <c r="P13" s="209"/>
      <c r="Q13" s="209"/>
      <c r="R13" s="210"/>
    </row>
    <row r="14" spans="1:18" ht="13.9" customHeight="1" x14ac:dyDescent="0.4">
      <c r="B14" s="29" t="s">
        <v>96</v>
      </c>
      <c r="C14" s="169"/>
      <c r="D14" s="42"/>
      <c r="E14" s="75">
        <f t="shared" si="0"/>
        <v>0</v>
      </c>
      <c r="F14" s="56"/>
      <c r="G14" s="44"/>
      <c r="H14" s="45"/>
      <c r="K14" s="211"/>
      <c r="L14" s="209"/>
      <c r="M14" s="209"/>
      <c r="N14" s="209"/>
      <c r="O14" s="209"/>
      <c r="P14" s="209"/>
      <c r="Q14" s="209"/>
      <c r="R14" s="210"/>
    </row>
    <row r="15" spans="1:18" ht="13.9" customHeight="1" x14ac:dyDescent="0.4">
      <c r="B15" s="29" t="s">
        <v>97</v>
      </c>
      <c r="C15" s="169"/>
      <c r="D15" s="42"/>
      <c r="E15" s="75">
        <f t="shared" si="0"/>
        <v>0</v>
      </c>
      <c r="F15" s="56"/>
      <c r="G15" s="44"/>
      <c r="H15" s="45"/>
      <c r="K15" s="211"/>
      <c r="L15" s="209"/>
      <c r="M15" s="209"/>
      <c r="N15" s="209"/>
      <c r="O15" s="209"/>
      <c r="P15" s="209"/>
      <c r="Q15" s="209"/>
      <c r="R15" s="210"/>
    </row>
    <row r="16" spans="1:18" ht="13.9" customHeight="1" x14ac:dyDescent="0.4">
      <c r="A16" s="29" t="s">
        <v>98</v>
      </c>
      <c r="B16" s="203"/>
      <c r="C16" s="195"/>
      <c r="D16" s="42"/>
      <c r="E16" s="153">
        <v>0</v>
      </c>
      <c r="F16" s="44"/>
      <c r="G16" s="49" t="s">
        <v>99</v>
      </c>
      <c r="H16" s="45"/>
      <c r="K16" s="211"/>
      <c r="L16" s="209"/>
      <c r="M16" s="209"/>
      <c r="N16" s="209"/>
      <c r="O16" s="209"/>
      <c r="P16" s="209"/>
      <c r="Q16" s="209"/>
      <c r="R16" s="210"/>
    </row>
    <row r="17" spans="1:18" ht="13.9" customHeight="1" x14ac:dyDescent="0.4">
      <c r="B17" s="29" t="s">
        <v>100</v>
      </c>
      <c r="C17" s="169"/>
      <c r="D17" s="42"/>
      <c r="E17" s="153">
        <f t="shared" ref="E17" si="1">C17</f>
        <v>0</v>
      </c>
      <c r="F17" s="44"/>
      <c r="G17" s="49" t="s">
        <v>99</v>
      </c>
      <c r="H17" s="47"/>
      <c r="K17" s="211"/>
      <c r="L17" s="209"/>
      <c r="M17" s="209"/>
      <c r="N17" s="209"/>
      <c r="O17" s="209"/>
      <c r="P17" s="209"/>
      <c r="Q17" s="209"/>
      <c r="R17" s="210"/>
    </row>
    <row r="18" spans="1:18" ht="13.9" customHeight="1" x14ac:dyDescent="0.4">
      <c r="A18" s="29" t="s">
        <v>101</v>
      </c>
      <c r="B18" s="203"/>
      <c r="C18" s="195"/>
      <c r="D18" s="42"/>
      <c r="E18" s="153">
        <v>0</v>
      </c>
      <c r="F18" s="44"/>
      <c r="G18" s="49" t="s">
        <v>99</v>
      </c>
      <c r="H18" s="47"/>
      <c r="K18" s="211"/>
      <c r="L18" s="209"/>
      <c r="M18" s="209"/>
      <c r="N18" s="209"/>
      <c r="O18" s="209"/>
      <c r="P18" s="209"/>
      <c r="Q18" s="209"/>
      <c r="R18" s="210"/>
    </row>
    <row r="19" spans="1:18" ht="13.9" customHeight="1" x14ac:dyDescent="0.4">
      <c r="B19" s="29" t="s">
        <v>102</v>
      </c>
      <c r="C19" s="169"/>
      <c r="D19" s="42"/>
      <c r="E19" s="153">
        <v>0</v>
      </c>
      <c r="F19" s="44"/>
      <c r="G19" s="49" t="s">
        <v>99</v>
      </c>
      <c r="H19" s="47"/>
      <c r="K19" s="211"/>
      <c r="L19" s="209"/>
      <c r="M19" s="209"/>
      <c r="N19" s="209"/>
      <c r="O19" s="209"/>
      <c r="P19" s="209"/>
      <c r="Q19" s="209"/>
      <c r="R19" s="210"/>
    </row>
    <row r="20" spans="1:18" ht="13.9" customHeight="1" x14ac:dyDescent="0.4">
      <c r="B20" s="29" t="s">
        <v>103</v>
      </c>
      <c r="C20" s="169"/>
      <c r="D20" s="42"/>
      <c r="E20" s="75">
        <f t="shared" ref="E20:E27" si="2">C20</f>
        <v>0</v>
      </c>
      <c r="F20" s="44"/>
      <c r="G20" s="50"/>
      <c r="H20" s="45"/>
      <c r="K20" s="211"/>
      <c r="L20" s="209"/>
      <c r="M20" s="209"/>
      <c r="N20" s="209"/>
      <c r="O20" s="209"/>
      <c r="P20" s="209"/>
      <c r="Q20" s="209"/>
      <c r="R20" s="210"/>
    </row>
    <row r="21" spans="1:18" ht="13.9" customHeight="1" x14ac:dyDescent="0.4">
      <c r="B21" s="29" t="s">
        <v>104</v>
      </c>
      <c r="C21" s="169"/>
      <c r="D21" s="42"/>
      <c r="E21" s="75">
        <f t="shared" si="2"/>
        <v>0</v>
      </c>
      <c r="F21" s="48"/>
      <c r="G21" s="50"/>
      <c r="H21" s="45"/>
      <c r="K21" s="211"/>
      <c r="L21" s="209"/>
      <c r="M21" s="209"/>
      <c r="N21" s="209"/>
      <c r="O21" s="209"/>
      <c r="P21" s="209"/>
      <c r="Q21" s="209"/>
      <c r="R21" s="210"/>
    </row>
    <row r="22" spans="1:18" ht="13.9" customHeight="1" x14ac:dyDescent="0.4">
      <c r="B22" s="29" t="s">
        <v>105</v>
      </c>
      <c r="C22" s="169"/>
      <c r="D22" s="42"/>
      <c r="E22" s="75">
        <f t="shared" si="2"/>
        <v>0</v>
      </c>
      <c r="F22" s="44"/>
      <c r="G22" s="50"/>
      <c r="H22" s="45"/>
      <c r="K22" s="211"/>
      <c r="L22" s="209"/>
      <c r="M22" s="209"/>
      <c r="N22" s="209"/>
      <c r="O22" s="209"/>
      <c r="P22" s="209"/>
      <c r="Q22" s="209"/>
      <c r="R22" s="210"/>
    </row>
    <row r="23" spans="1:18" ht="13.15" x14ac:dyDescent="0.4">
      <c r="B23" s="29" t="s">
        <v>106</v>
      </c>
      <c r="C23" s="169"/>
      <c r="D23" s="42"/>
      <c r="E23" s="75">
        <f>C23</f>
        <v>0</v>
      </c>
      <c r="F23" s="56"/>
      <c r="G23" s="51"/>
      <c r="H23" s="45"/>
      <c r="K23" s="211"/>
      <c r="L23" s="209"/>
      <c r="M23" s="209"/>
      <c r="N23" s="209"/>
      <c r="O23" s="209"/>
      <c r="P23" s="209"/>
      <c r="Q23" s="209"/>
      <c r="R23" s="210"/>
    </row>
    <row r="24" spans="1:18" ht="13.15" x14ac:dyDescent="0.4">
      <c r="B24" s="29" t="s">
        <v>107</v>
      </c>
      <c r="C24" s="169"/>
      <c r="D24" s="42"/>
      <c r="E24" s="75">
        <f t="shared" si="2"/>
        <v>0</v>
      </c>
      <c r="F24" s="56"/>
      <c r="G24" s="49" t="s">
        <v>108</v>
      </c>
      <c r="H24" s="45"/>
      <c r="K24" s="211"/>
      <c r="L24" s="209"/>
      <c r="M24" s="209"/>
      <c r="N24" s="209"/>
      <c r="O24" s="209"/>
      <c r="P24" s="209"/>
      <c r="Q24" s="209"/>
      <c r="R24" s="210"/>
    </row>
    <row r="25" spans="1:18" ht="13.15" x14ac:dyDescent="0.4">
      <c r="B25" s="29" t="s">
        <v>109</v>
      </c>
      <c r="C25" s="310">
        <v>0</v>
      </c>
      <c r="D25" s="42"/>
      <c r="E25" s="153">
        <f t="shared" si="2"/>
        <v>0</v>
      </c>
      <c r="F25" s="56"/>
      <c r="G25" s="49" t="s">
        <v>110</v>
      </c>
      <c r="H25" s="45"/>
      <c r="K25" s="211"/>
      <c r="L25" s="209"/>
      <c r="M25" s="209"/>
      <c r="N25" s="209"/>
      <c r="O25" s="209"/>
      <c r="P25" s="209"/>
      <c r="Q25" s="209"/>
      <c r="R25" s="210"/>
    </row>
    <row r="26" spans="1:18" ht="13.15" x14ac:dyDescent="0.4">
      <c r="B26" s="29" t="s">
        <v>111</v>
      </c>
      <c r="C26" s="173">
        <f>IF('Servicing Fee Calculation'!B10="No",'Sources &amp; Uses'!B45*0.25%,0)</f>
        <v>0</v>
      </c>
      <c r="D26" s="42"/>
      <c r="E26" s="75">
        <f t="shared" si="2"/>
        <v>0</v>
      </c>
      <c r="F26" s="56"/>
      <c r="G26" s="49"/>
      <c r="H26" s="45"/>
      <c r="K26" s="211"/>
      <c r="L26" s="209"/>
      <c r="M26" s="209"/>
      <c r="N26" s="209"/>
      <c r="O26" s="209"/>
      <c r="P26" s="209"/>
      <c r="Q26" s="209"/>
      <c r="R26" s="210"/>
    </row>
    <row r="27" spans="1:18" ht="13.15" x14ac:dyDescent="0.4">
      <c r="B27" s="29" t="s">
        <v>112</v>
      </c>
      <c r="C27" s="169">
        <v>0</v>
      </c>
      <c r="D27" s="42"/>
      <c r="E27" s="76">
        <f t="shared" si="2"/>
        <v>0</v>
      </c>
      <c r="F27" s="46"/>
      <c r="G27" s="50"/>
      <c r="H27" s="45"/>
      <c r="K27" s="211"/>
      <c r="L27" s="209"/>
      <c r="M27" s="209"/>
      <c r="N27" s="209"/>
      <c r="O27" s="209"/>
      <c r="P27" s="209"/>
      <c r="Q27" s="209"/>
      <c r="R27" s="210"/>
    </row>
    <row r="28" spans="1:18" ht="13.15" x14ac:dyDescent="0.4">
      <c r="A28" s="29"/>
      <c r="B28" s="29"/>
      <c r="C28" s="42"/>
      <c r="D28" s="42"/>
      <c r="E28" s="85"/>
      <c r="F28" s="46"/>
      <c r="G28" s="52"/>
      <c r="H28" s="37"/>
      <c r="K28" s="211"/>
      <c r="L28" s="209"/>
      <c r="M28" s="209"/>
      <c r="N28" s="209"/>
      <c r="O28" s="209"/>
      <c r="P28" s="209"/>
      <c r="Q28" s="209"/>
      <c r="R28" s="210"/>
    </row>
    <row r="29" spans="1:18" ht="13.15" x14ac:dyDescent="0.4">
      <c r="A29" s="86" t="s">
        <v>113</v>
      </c>
      <c r="B29" s="86"/>
      <c r="C29" s="87">
        <f>SUM(C10:C27)</f>
        <v>0</v>
      </c>
      <c r="D29" s="87"/>
      <c r="E29" s="88">
        <f>SUM(E10:E27)</f>
        <v>0</v>
      </c>
      <c r="F29" s="46"/>
      <c r="G29" s="52"/>
      <c r="H29" s="37"/>
      <c r="K29" s="211"/>
      <c r="L29" s="209"/>
      <c r="M29" s="209"/>
      <c r="N29" s="209"/>
      <c r="O29" s="209"/>
      <c r="P29" s="209"/>
      <c r="Q29" s="209"/>
      <c r="R29" s="210"/>
    </row>
    <row r="30" spans="1:18" x14ac:dyDescent="0.35">
      <c r="A30" s="29" t="s">
        <v>114</v>
      </c>
      <c r="B30" s="29"/>
      <c r="C30" s="42" t="e">
        <f>C29/TOTRMS</f>
        <v>#DIV/0!</v>
      </c>
      <c r="D30" s="42"/>
      <c r="E30" s="84" t="e">
        <f>E29/TOTRMS</f>
        <v>#DIV/0!</v>
      </c>
      <c r="F30" s="42"/>
      <c r="G30" s="53"/>
      <c r="H30" s="45"/>
      <c r="I30" s="8"/>
      <c r="K30" s="211"/>
      <c r="L30" s="209"/>
      <c r="M30" s="209"/>
      <c r="N30" s="209"/>
      <c r="O30" s="209"/>
      <c r="P30" s="209"/>
      <c r="Q30" s="209"/>
      <c r="R30" s="210"/>
    </row>
    <row r="31" spans="1:18" x14ac:dyDescent="0.35">
      <c r="A31" s="29" t="s">
        <v>115</v>
      </c>
      <c r="B31" s="29"/>
      <c r="C31" s="42" t="e">
        <f>C29/UNITS</f>
        <v>#DIV/0!</v>
      </c>
      <c r="D31" s="42"/>
      <c r="E31" s="77" t="e">
        <f>E29/UNITS</f>
        <v>#DIV/0!</v>
      </c>
      <c r="F31" s="42"/>
      <c r="G31" s="53"/>
      <c r="H31" s="37"/>
      <c r="I31" s="8"/>
      <c r="K31" s="211"/>
      <c r="L31" s="209"/>
      <c r="M31" s="209"/>
      <c r="N31" s="209"/>
      <c r="O31" s="209"/>
      <c r="P31" s="209"/>
      <c r="Q31" s="209"/>
      <c r="R31" s="210"/>
    </row>
    <row r="32" spans="1:18" x14ac:dyDescent="0.35">
      <c r="A32" s="29"/>
      <c r="B32" s="29"/>
      <c r="C32" s="42"/>
      <c r="D32" s="42"/>
      <c r="E32" s="77"/>
      <c r="F32" s="42"/>
      <c r="G32" s="53"/>
      <c r="H32" s="37"/>
      <c r="I32" s="8"/>
      <c r="K32" s="211"/>
      <c r="L32" s="209"/>
      <c r="M32" s="209"/>
      <c r="N32" s="209"/>
      <c r="O32" s="209"/>
      <c r="P32" s="209"/>
      <c r="Q32" s="209"/>
      <c r="R32" s="210"/>
    </row>
    <row r="33" spans="1:18" x14ac:dyDescent="0.35">
      <c r="A33" s="29" t="s">
        <v>116</v>
      </c>
      <c r="B33" s="29"/>
      <c r="C33" s="42" t="e">
        <f>(SUM(C11:C27))/UNITS</f>
        <v>#DIV/0!</v>
      </c>
      <c r="D33" s="42"/>
      <c r="E33" s="77" t="e">
        <f>(SUM(E11:E27))/UNITS</f>
        <v>#DIV/0!</v>
      </c>
      <c r="F33" s="42"/>
      <c r="G33" s="53" t="s">
        <v>117</v>
      </c>
      <c r="H33" s="37"/>
      <c r="I33" s="8"/>
      <c r="K33" s="211"/>
      <c r="L33" s="209"/>
      <c r="M33" s="209"/>
      <c r="N33" s="209"/>
      <c r="O33" s="209"/>
      <c r="P33" s="209"/>
      <c r="Q33" s="209"/>
      <c r="R33" s="210"/>
    </row>
    <row r="34" spans="1:18" x14ac:dyDescent="0.35">
      <c r="A34" s="29" t="s">
        <v>118</v>
      </c>
      <c r="B34" s="29"/>
      <c r="C34" s="170"/>
      <c r="D34" s="13">
        <f>IF($C$34="NYC",5000,4000)</f>
        <v>5000</v>
      </c>
      <c r="E34" s="78">
        <f>$C$34</f>
        <v>0</v>
      </c>
      <c r="F34" s="30"/>
      <c r="G34" s="53"/>
      <c r="H34" s="37"/>
      <c r="I34" s="8"/>
      <c r="K34" s="211"/>
      <c r="L34" s="209"/>
      <c r="M34" s="209"/>
      <c r="N34" s="209"/>
      <c r="O34" s="209"/>
      <c r="P34" s="209"/>
      <c r="Q34" s="209"/>
      <c r="R34" s="210"/>
    </row>
    <row r="35" spans="1:18" x14ac:dyDescent="0.35">
      <c r="A35" s="29" t="s">
        <v>119</v>
      </c>
      <c r="B35" s="29"/>
      <c r="C35" s="69" t="e">
        <f>IF($C$33&gt;=$D$34,"YES","NO")</f>
        <v>#DIV/0!</v>
      </c>
      <c r="D35" s="42"/>
      <c r="E35" s="103" t="e">
        <f>IF($E$33&gt;=$D$34,"YES","NO")</f>
        <v>#DIV/0!</v>
      </c>
      <c r="F35" s="42"/>
      <c r="H35" s="37"/>
      <c r="I35" s="8"/>
      <c r="K35" s="211"/>
      <c r="L35" s="209"/>
      <c r="M35" s="209"/>
      <c r="N35" s="209"/>
      <c r="O35" s="209"/>
      <c r="P35" s="209"/>
      <c r="Q35" s="209"/>
      <c r="R35" s="210"/>
    </row>
    <row r="36" spans="1:18" x14ac:dyDescent="0.35">
      <c r="A36" s="30"/>
      <c r="B36" s="30"/>
      <c r="C36" s="42"/>
      <c r="D36" s="42"/>
      <c r="E36" s="90"/>
      <c r="F36" s="30"/>
      <c r="G36" s="26"/>
      <c r="H36" s="30"/>
      <c r="I36" s="4"/>
      <c r="J36" s="4"/>
      <c r="K36" s="211"/>
      <c r="L36" s="209"/>
      <c r="M36" s="209"/>
      <c r="N36" s="209"/>
      <c r="O36" s="209"/>
      <c r="P36" s="209"/>
      <c r="Q36" s="209"/>
      <c r="R36" s="210"/>
    </row>
    <row r="37" spans="1:18" ht="13.15" x14ac:dyDescent="0.4">
      <c r="A37" s="86" t="s">
        <v>120</v>
      </c>
      <c r="B37" s="86"/>
      <c r="C37" s="87" t="e">
        <f>IF(C35="YES",C29,C10+(D34*UNITS))</f>
        <v>#DIV/0!</v>
      </c>
      <c r="D37" s="87"/>
      <c r="E37" s="88" t="e">
        <f>C37+(SUM(E16:E19)-(SUM(C16:C19)))</f>
        <v>#DIV/0!</v>
      </c>
      <c r="F37" s="30"/>
      <c r="G37" s="89"/>
      <c r="H37" s="30"/>
      <c r="I37" s="4"/>
      <c r="J37" s="4"/>
      <c r="K37" s="211"/>
      <c r="L37" s="209"/>
      <c r="M37" s="209"/>
      <c r="N37" s="209"/>
      <c r="O37" s="209"/>
      <c r="P37" s="209"/>
      <c r="Q37" s="209"/>
      <c r="R37" s="210"/>
    </row>
    <row r="38" spans="1:18" x14ac:dyDescent="0.35">
      <c r="A38" s="29" t="s">
        <v>114</v>
      </c>
      <c r="B38" s="29"/>
      <c r="C38" s="42" t="e">
        <f>C37/TOTRMS</f>
        <v>#DIV/0!</v>
      </c>
      <c r="D38" s="42"/>
      <c r="E38" s="84" t="e">
        <f>E37/TOTRMS</f>
        <v>#DIV/0!</v>
      </c>
      <c r="F38" s="30"/>
      <c r="G38" s="26"/>
      <c r="H38" s="30"/>
      <c r="I38" s="4"/>
      <c r="J38" s="4"/>
      <c r="K38" s="211"/>
      <c r="L38" s="209"/>
      <c r="M38" s="209"/>
      <c r="N38" s="209"/>
      <c r="O38" s="209"/>
      <c r="P38" s="209"/>
      <c r="Q38" s="209"/>
      <c r="R38" s="210"/>
    </row>
    <row r="39" spans="1:18" x14ac:dyDescent="0.35">
      <c r="A39" s="29" t="s">
        <v>115</v>
      </c>
      <c r="B39" s="29"/>
      <c r="C39" s="42" t="e">
        <f>C37/UNITS</f>
        <v>#DIV/0!</v>
      </c>
      <c r="D39" s="42"/>
      <c r="E39" s="77" t="e">
        <f>E37/UNITS</f>
        <v>#DIV/0!</v>
      </c>
      <c r="F39" s="30"/>
      <c r="G39" s="26"/>
      <c r="H39" s="30"/>
      <c r="I39" s="4"/>
      <c r="J39" s="4"/>
      <c r="K39" s="211"/>
      <c r="L39" s="209"/>
      <c r="M39" s="209"/>
      <c r="N39" s="209"/>
      <c r="O39" s="209"/>
      <c r="P39" s="209"/>
      <c r="Q39" s="209"/>
      <c r="R39" s="210"/>
    </row>
    <row r="40" spans="1:18" x14ac:dyDescent="0.35">
      <c r="A40" s="29"/>
      <c r="B40" s="29"/>
      <c r="C40" s="42"/>
      <c r="D40" s="42"/>
      <c r="E40" s="90"/>
      <c r="F40" s="30"/>
      <c r="G40" s="26"/>
      <c r="H40" s="30"/>
      <c r="I40" s="4"/>
      <c r="J40" s="4"/>
      <c r="K40" s="211"/>
      <c r="L40" s="209"/>
      <c r="M40" s="209"/>
      <c r="N40" s="209"/>
      <c r="O40" s="209"/>
      <c r="P40" s="209"/>
      <c r="Q40" s="209"/>
      <c r="R40" s="210"/>
    </row>
    <row r="41" spans="1:18" ht="13.5" thickBot="1" x14ac:dyDescent="0.45">
      <c r="A41" s="86" t="s">
        <v>121</v>
      </c>
      <c r="B41" s="86"/>
      <c r="C41" s="87" t="e">
        <f>C8-C37</f>
        <v>#DIV/0!</v>
      </c>
      <c r="D41" s="87"/>
      <c r="E41" s="88" t="e">
        <f>E8-E37</f>
        <v>#DIV/0!</v>
      </c>
      <c r="F41" s="42"/>
      <c r="G41" s="26"/>
      <c r="H41" s="30"/>
      <c r="I41" s="4"/>
      <c r="J41" s="4"/>
      <c r="K41" s="229"/>
      <c r="L41" s="212"/>
      <c r="M41" s="212"/>
      <c r="N41" s="212"/>
      <c r="O41" s="212"/>
      <c r="P41" s="212"/>
      <c r="Q41" s="212"/>
      <c r="R41" s="213"/>
    </row>
    <row r="42" spans="1:18" ht="13.15" thickTop="1" x14ac:dyDescent="0.35">
      <c r="A42" s="30"/>
      <c r="B42" s="30"/>
      <c r="C42" s="42"/>
      <c r="D42" s="42"/>
      <c r="E42" s="91"/>
      <c r="F42" s="30"/>
      <c r="G42" s="26"/>
      <c r="H42" s="30"/>
      <c r="I42" s="4"/>
      <c r="J42" s="4"/>
    </row>
    <row r="43" spans="1:18" x14ac:dyDescent="0.35">
      <c r="A43" s="29" t="s">
        <v>122</v>
      </c>
      <c r="B43" s="29"/>
      <c r="C43" s="171"/>
      <c r="D43" s="42"/>
      <c r="E43" s="77">
        <f>C43</f>
        <v>0</v>
      </c>
      <c r="F43" s="30"/>
      <c r="G43" s="26" t="s">
        <v>123</v>
      </c>
      <c r="H43" s="30"/>
    </row>
    <row r="44" spans="1:18" x14ac:dyDescent="0.35">
      <c r="A44" s="29" t="s">
        <v>124</v>
      </c>
      <c r="B44" s="29"/>
      <c r="C44" s="40" t="e">
        <f>C41/C43</f>
        <v>#DIV/0!</v>
      </c>
      <c r="D44" s="40"/>
      <c r="E44" s="80" t="e">
        <f>E41/E43</f>
        <v>#DIV/0!</v>
      </c>
      <c r="F44" s="40"/>
      <c r="G44" s="26"/>
      <c r="H44" s="30"/>
    </row>
    <row r="45" spans="1:18" x14ac:dyDescent="0.35">
      <c r="A45" s="29" t="s">
        <v>125</v>
      </c>
      <c r="B45" s="29"/>
      <c r="C45" s="172"/>
      <c r="D45" s="30"/>
      <c r="E45" s="79">
        <f>C45</f>
        <v>0</v>
      </c>
      <c r="F45" s="30"/>
      <c r="G45" s="26" t="s">
        <v>126</v>
      </c>
      <c r="H45" s="30"/>
    </row>
    <row r="46" spans="1:18" x14ac:dyDescent="0.35">
      <c r="A46" s="29"/>
      <c r="B46" s="29"/>
      <c r="C46" s="30"/>
      <c r="D46" s="30"/>
      <c r="E46" s="79"/>
      <c r="F46" s="30"/>
      <c r="G46" s="30"/>
      <c r="H46" s="30"/>
    </row>
    <row r="47" spans="1:18" ht="13.15" thickBot="1" x14ac:dyDescent="0.4">
      <c r="A47" s="29" t="s">
        <v>127</v>
      </c>
      <c r="B47" s="29"/>
      <c r="C47" s="40" t="e">
        <f>C8/(C29+C43)</f>
        <v>#DIV/0!</v>
      </c>
      <c r="D47" s="30"/>
      <c r="E47" s="81" t="e">
        <f>E8/(E29+E43)</f>
        <v>#DIV/0!</v>
      </c>
      <c r="F47" s="30"/>
      <c r="G47" s="30"/>
      <c r="H47" s="30"/>
    </row>
    <row r="48" spans="1:18" x14ac:dyDescent="0.35">
      <c r="G48" s="3"/>
    </row>
    <row r="49" spans="1:7" x14ac:dyDescent="0.35">
      <c r="A49" s="29"/>
      <c r="B49" s="29"/>
      <c r="G49" s="3"/>
    </row>
    <row r="50" spans="1:7" x14ac:dyDescent="0.35">
      <c r="G50" s="3"/>
    </row>
    <row r="51" spans="1:7" x14ac:dyDescent="0.35">
      <c r="C51" s="146"/>
      <c r="E51" s="146"/>
      <c r="G51" s="3"/>
    </row>
    <row r="52" spans="1:7" x14ac:dyDescent="0.35">
      <c r="C52" s="146"/>
      <c r="G52" s="3"/>
    </row>
    <row r="53" spans="1:7" x14ac:dyDescent="0.35">
      <c r="G53" s="3"/>
    </row>
    <row r="54" spans="1:7" x14ac:dyDescent="0.35">
      <c r="G54" s="3"/>
    </row>
    <row r="55" spans="1:7" x14ac:dyDescent="0.35">
      <c r="G55" s="3"/>
    </row>
    <row r="56" spans="1:7" x14ac:dyDescent="0.35">
      <c r="G56" s="3"/>
    </row>
    <row r="57" spans="1:7" x14ac:dyDescent="0.35">
      <c r="G57" s="3"/>
    </row>
    <row r="58" spans="1:7" x14ac:dyDescent="0.35">
      <c r="G58" s="3"/>
    </row>
    <row r="59" spans="1:7" x14ac:dyDescent="0.35">
      <c r="G59" s="3"/>
    </row>
    <row r="60" spans="1:7" x14ac:dyDescent="0.35">
      <c r="G60" s="3"/>
    </row>
    <row r="61" spans="1:7" x14ac:dyDescent="0.35">
      <c r="G61" s="3"/>
    </row>
    <row r="62" spans="1:7" x14ac:dyDescent="0.35">
      <c r="G62" s="3" t="s">
        <v>128</v>
      </c>
    </row>
    <row r="63" spans="1:7" x14ac:dyDescent="0.35">
      <c r="G63" s="3"/>
    </row>
    <row r="64" spans="1:7" x14ac:dyDescent="0.35">
      <c r="G64" s="3"/>
    </row>
  </sheetData>
  <sheetProtection algorithmName="SHA-512" hashValue="rh3uqB8ELc2xMNKwXeXj4wa9XjJ3Vy1MfX//oqM+SFrRdBVG5OIhzmBV5uGFiwcLHY4O5dFxJPktU91+ZsE1mQ==" saltValue="qwwDFo8hQMMMnDYRDJ/Xzw==" spinCount="100000" sheet="1" objects="1" scenarios="1"/>
  <protectedRanges>
    <protectedRange sqref="A16:B16 B27 A18:B18" name="Range1"/>
  </protectedRanges>
  <mergeCells count="4">
    <mergeCell ref="A1:E1"/>
    <mergeCell ref="A2:E2"/>
    <mergeCell ref="A3:E3"/>
    <mergeCell ref="A4:E4"/>
  </mergeCells>
  <phoneticPr fontId="0" type="noConversion"/>
  <dataValidations count="3">
    <dataValidation type="list" showInputMessage="1" showErrorMessage="1" sqref="C34">
      <formula1>"NYC, Non-NYC"</formula1>
    </dataValidation>
    <dataValidation type="list" allowBlank="1" showInputMessage="1" showErrorMessage="1" sqref="B18">
      <formula1>"Gas,Oil,Propane,Electric (Baseboard),Varies"</formula1>
    </dataValidation>
    <dataValidation type="list" allowBlank="1" showInputMessage="1" showErrorMessage="1" sqref="B16">
      <formula1>"Gas,Oil,Propane,Electric (Baseboard),Varies"</formula1>
    </dataValidation>
  </dataValidations>
  <pageMargins left="0.3" right="0.58699999999999997" top="0.3" bottom="0.58699999999999997" header="0.5" footer="0.5"/>
  <pageSetup scale="76" fitToHeight="0" orientation="portrait" r:id="rId1"/>
  <headerFooter alignWithMargins="0">
    <oddFooter>&amp;LPrepared: &amp;D&amp;C&amp;RFile: ^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6"/>
  <sheetViews>
    <sheetView showZeros="0" topLeftCell="A46" zoomScale="90" zoomScaleNormal="90" workbookViewId="0">
      <selection activeCell="A212" sqref="A212:K212"/>
    </sheetView>
  </sheetViews>
  <sheetFormatPr defaultColWidth="9.1328125" defaultRowHeight="12.75" outlineLevelRow="1" x14ac:dyDescent="0.35"/>
  <cols>
    <col min="1" max="1" width="15" style="5" customWidth="1"/>
    <col min="2" max="2" width="8.1328125" style="5" customWidth="1"/>
    <col min="3" max="3" width="7.3984375" style="5" customWidth="1"/>
    <col min="4" max="4" width="6.3984375" style="5" customWidth="1"/>
    <col min="5" max="5" width="4.59765625" style="5" customWidth="1"/>
    <col min="6" max="7" width="17" style="5" customWidth="1"/>
    <col min="8" max="8" width="10.3984375" style="5" hidden="1" customWidth="1"/>
    <col min="9" max="9" width="16.1328125" style="5" customWidth="1"/>
    <col min="10" max="10" width="11.59765625" style="5" customWidth="1"/>
    <col min="11" max="11" width="17" style="5" customWidth="1"/>
    <col min="12" max="12" width="3.3984375" style="5" hidden="1" customWidth="1"/>
    <col min="13" max="13" width="8.1328125" style="5" hidden="1" customWidth="1"/>
    <col min="14" max="14" width="8.73046875" style="5" hidden="1" customWidth="1"/>
    <col min="15" max="15" width="2.73046875" style="5" hidden="1" customWidth="1"/>
    <col min="16" max="16" width="11.265625" style="5" hidden="1" customWidth="1"/>
    <col min="17" max="17" width="2.1328125" style="5" customWidth="1"/>
    <col min="18" max="16384" width="9.1328125" style="5"/>
  </cols>
  <sheetData>
    <row r="1" spans="1:29" ht="69.95" customHeight="1" x14ac:dyDescent="0.9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29" ht="59.25" customHeight="1" x14ac:dyDescent="0.35">
      <c r="A2" s="376" t="s">
        <v>129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11"/>
    </row>
    <row r="3" spans="1:29" ht="15" customHeight="1" x14ac:dyDescent="0.35">
      <c r="A3" s="384" t="s">
        <v>2</v>
      </c>
      <c r="B3" s="385"/>
      <c r="C3" s="385"/>
      <c r="D3" s="385"/>
      <c r="E3" s="385"/>
      <c r="F3" s="385"/>
      <c r="G3" s="385"/>
      <c r="H3" s="385"/>
      <c r="I3" s="385"/>
      <c r="J3" s="385"/>
      <c r="K3" s="386"/>
      <c r="L3" s="21"/>
      <c r="M3" s="21"/>
      <c r="N3" s="21"/>
      <c r="O3" s="21"/>
      <c r="P3" s="21"/>
      <c r="Q3" s="10"/>
    </row>
    <row r="4" spans="1:29" ht="15" customHeight="1" x14ac:dyDescent="0.35">
      <c r="A4" s="377" t="s">
        <v>64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9"/>
      <c r="Q4" s="6"/>
    </row>
    <row r="5" spans="1:29" ht="18" customHeight="1" x14ac:dyDescent="0.35">
      <c r="A5" s="180" t="s">
        <v>65</v>
      </c>
      <c r="B5" s="380" t="s">
        <v>66</v>
      </c>
      <c r="C5" s="381"/>
      <c r="D5" s="382" t="s">
        <v>67</v>
      </c>
      <c r="E5" s="383"/>
      <c r="F5" s="383"/>
      <c r="G5" s="383"/>
      <c r="H5" s="383"/>
      <c r="I5" s="383"/>
      <c r="J5" s="383"/>
      <c r="K5" s="181" t="s">
        <v>195</v>
      </c>
      <c r="L5" s="182"/>
      <c r="M5" s="182"/>
      <c r="N5" s="182"/>
      <c r="O5" s="182"/>
      <c r="P5" s="183"/>
      <c r="Q5" s="9"/>
    </row>
    <row r="6" spans="1:29" ht="18.75" customHeight="1" x14ac:dyDescent="0.35">
      <c r="A6" s="177">
        <f>'Rent Roll'!A6</f>
        <v>0</v>
      </c>
      <c r="B6" s="389">
        <f>'Rent Roll'!B6:C6</f>
        <v>0</v>
      </c>
      <c r="C6" s="390"/>
      <c r="D6" s="389">
        <f>'Rent Roll'!D6:F6</f>
        <v>0</v>
      </c>
      <c r="E6" s="391"/>
      <c r="F6" s="391"/>
      <c r="G6" s="391"/>
      <c r="H6" s="391"/>
      <c r="I6" s="391"/>
      <c r="J6" s="391"/>
      <c r="K6" s="178">
        <f>'Rent Roll'!H6</f>
        <v>0</v>
      </c>
      <c r="L6" s="22"/>
      <c r="M6" s="22"/>
      <c r="N6" s="22"/>
      <c r="O6" s="22"/>
      <c r="P6" s="23"/>
      <c r="Q6" s="9"/>
      <c r="S6" s="12"/>
      <c r="T6" s="11"/>
      <c r="U6" s="11"/>
      <c r="V6" s="11"/>
      <c r="W6" s="11"/>
      <c r="X6" s="11"/>
      <c r="Y6" s="11"/>
      <c r="Z6" s="11"/>
    </row>
    <row r="7" spans="1:29" ht="27" customHeight="1" x14ac:dyDescent="0.35">
      <c r="A7" s="178"/>
      <c r="B7" s="370"/>
      <c r="C7" s="371"/>
      <c r="D7" s="396" t="s">
        <v>130</v>
      </c>
      <c r="E7" s="396"/>
      <c r="F7" s="242"/>
      <c r="G7" s="397"/>
      <c r="H7" s="397"/>
      <c r="I7" s="397"/>
      <c r="J7" s="397"/>
      <c r="K7" s="397"/>
      <c r="L7" s="22"/>
      <c r="M7" s="22"/>
      <c r="N7" s="22"/>
      <c r="O7" s="22"/>
      <c r="P7" s="23"/>
      <c r="Q7" s="9"/>
      <c r="S7" s="12"/>
      <c r="T7" s="11"/>
      <c r="U7" s="11"/>
      <c r="V7" s="11"/>
      <c r="W7" s="11"/>
      <c r="X7" s="11"/>
      <c r="Y7" s="11"/>
      <c r="Z7" s="11"/>
    </row>
    <row r="8" spans="1:29" ht="20.25" customHeight="1" x14ac:dyDescent="0.35">
      <c r="A8" s="392" t="s">
        <v>68</v>
      </c>
      <c r="B8" s="393"/>
      <c r="C8" s="393"/>
      <c r="D8" s="393"/>
      <c r="E8" s="393"/>
      <c r="F8" s="393"/>
      <c r="G8" s="393"/>
      <c r="H8" s="393"/>
      <c r="I8" s="393"/>
      <c r="J8" s="393"/>
      <c r="K8" s="394"/>
      <c r="L8" s="24"/>
      <c r="M8" s="24"/>
      <c r="N8" s="24"/>
      <c r="O8" s="24"/>
      <c r="P8" s="25"/>
      <c r="Q8" s="9"/>
    </row>
    <row r="9" spans="1:29" ht="78.75" x14ac:dyDescent="0.35">
      <c r="A9" s="382" t="s">
        <v>69</v>
      </c>
      <c r="B9" s="395"/>
      <c r="C9" s="105" t="s">
        <v>70</v>
      </c>
      <c r="D9" s="335" t="s">
        <v>131</v>
      </c>
      <c r="E9" s="336"/>
      <c r="F9" s="105" t="s">
        <v>72</v>
      </c>
      <c r="G9" s="105" t="s">
        <v>132</v>
      </c>
      <c r="H9" s="179" t="s">
        <v>74</v>
      </c>
      <c r="I9" s="105" t="s">
        <v>133</v>
      </c>
      <c r="J9" s="118" t="s">
        <v>134</v>
      </c>
      <c r="K9" s="118" t="s">
        <v>135</v>
      </c>
      <c r="L9" s="337" t="s">
        <v>76</v>
      </c>
      <c r="M9" s="338"/>
      <c r="N9" s="337" t="s">
        <v>77</v>
      </c>
      <c r="O9" s="338"/>
      <c r="P9" s="15" t="s">
        <v>78</v>
      </c>
      <c r="Q9" s="9"/>
      <c r="S9" s="387"/>
      <c r="T9" s="388"/>
      <c r="U9" s="388"/>
      <c r="V9" s="388"/>
      <c r="W9" s="388"/>
      <c r="X9" s="388"/>
      <c r="Y9" s="388"/>
      <c r="Z9" s="388"/>
    </row>
    <row r="10" spans="1:29" ht="12.95" customHeight="1" thickBot="1" x14ac:dyDescent="0.4">
      <c r="A10" s="365">
        <f>'Rent Roll'!A9:B9</f>
        <v>0</v>
      </c>
      <c r="B10" s="366"/>
      <c r="C10" s="104">
        <f>'Rent Roll'!C9</f>
        <v>0</v>
      </c>
      <c r="D10" s="367">
        <f>$F$7</f>
        <v>0</v>
      </c>
      <c r="E10" s="368"/>
      <c r="F10" s="126">
        <f>'Rent Roll'!E9</f>
        <v>0</v>
      </c>
      <c r="G10" s="154"/>
      <c r="H10" s="243"/>
      <c r="I10" s="154"/>
      <c r="J10" s="128">
        <f>I10-G10</f>
        <v>0</v>
      </c>
      <c r="K10" s="128">
        <f t="shared" ref="K10" si="0">IF(D10="YES",F10-J10,F10)</f>
        <v>0</v>
      </c>
      <c r="L10" s="327"/>
      <c r="M10" s="328"/>
      <c r="N10" s="327"/>
      <c r="O10" s="328"/>
      <c r="P10" s="16"/>
      <c r="Q10" s="6"/>
      <c r="S10" s="230" t="s">
        <v>80</v>
      </c>
    </row>
    <row r="11" spans="1:29" ht="12" customHeight="1" thickTop="1" x14ac:dyDescent="0.35">
      <c r="A11" s="365">
        <f>'Rent Roll'!A10:B10</f>
        <v>0</v>
      </c>
      <c r="B11" s="366"/>
      <c r="C11" s="104">
        <f>'Rent Roll'!C10</f>
        <v>0</v>
      </c>
      <c r="D11" s="367">
        <f t="shared" ref="D11:D74" si="1">$F$7</f>
        <v>0</v>
      </c>
      <c r="E11" s="368"/>
      <c r="F11" s="126">
        <f>'Rent Roll'!E10</f>
        <v>0</v>
      </c>
      <c r="G11" s="154"/>
      <c r="H11" s="243"/>
      <c r="I11" s="154"/>
      <c r="J11" s="128">
        <f t="shared" ref="J11:J74" si="2">I11-G11</f>
        <v>0</v>
      </c>
      <c r="K11" s="128">
        <f t="shared" ref="K11:K74" si="3">IF(D11="YES",F11-J11,F11)</f>
        <v>0</v>
      </c>
      <c r="L11" s="327"/>
      <c r="M11" s="328"/>
      <c r="N11" s="327"/>
      <c r="O11" s="328"/>
      <c r="P11" s="16"/>
      <c r="Q11" s="6"/>
      <c r="S11" s="231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</row>
    <row r="12" spans="1:29" ht="12.95" customHeight="1" x14ac:dyDescent="0.35">
      <c r="A12" s="365">
        <f>'Rent Roll'!A11:B11</f>
        <v>0</v>
      </c>
      <c r="B12" s="366"/>
      <c r="C12" s="104">
        <f>'Rent Roll'!C11</f>
        <v>0</v>
      </c>
      <c r="D12" s="367">
        <f t="shared" si="1"/>
        <v>0</v>
      </c>
      <c r="E12" s="368"/>
      <c r="F12" s="126">
        <f>'Rent Roll'!E11</f>
        <v>0</v>
      </c>
      <c r="G12" s="154"/>
      <c r="H12" s="243"/>
      <c r="I12" s="154"/>
      <c r="J12" s="128">
        <f t="shared" si="2"/>
        <v>0</v>
      </c>
      <c r="K12" s="128">
        <f t="shared" si="3"/>
        <v>0</v>
      </c>
      <c r="L12" s="327"/>
      <c r="M12" s="328"/>
      <c r="N12" s="327"/>
      <c r="O12" s="328"/>
      <c r="P12" s="16"/>
      <c r="Q12" s="6"/>
      <c r="S12" s="234"/>
      <c r="T12" s="235"/>
      <c r="U12" s="235"/>
      <c r="V12" s="235"/>
      <c r="W12" s="235"/>
      <c r="X12" s="235"/>
      <c r="Y12" s="235"/>
      <c r="Z12" s="235"/>
      <c r="AA12" s="235"/>
      <c r="AB12" s="235"/>
      <c r="AC12" s="236"/>
    </row>
    <row r="13" spans="1:29" ht="12.95" customHeight="1" x14ac:dyDescent="0.35">
      <c r="A13" s="365">
        <f>'Rent Roll'!A12:B12</f>
        <v>0</v>
      </c>
      <c r="B13" s="366"/>
      <c r="C13" s="104">
        <f>'Rent Roll'!C12</f>
        <v>0</v>
      </c>
      <c r="D13" s="367">
        <f t="shared" si="1"/>
        <v>0</v>
      </c>
      <c r="E13" s="368"/>
      <c r="F13" s="126">
        <f>'Rent Roll'!E12</f>
        <v>0</v>
      </c>
      <c r="G13" s="154"/>
      <c r="H13" s="243"/>
      <c r="I13" s="154"/>
      <c r="J13" s="128">
        <f t="shared" si="2"/>
        <v>0</v>
      </c>
      <c r="K13" s="128">
        <f t="shared" si="3"/>
        <v>0</v>
      </c>
      <c r="L13" s="327"/>
      <c r="M13" s="328"/>
      <c r="N13" s="327"/>
      <c r="O13" s="328"/>
      <c r="P13" s="16"/>
      <c r="Q13" s="6"/>
      <c r="S13" s="234"/>
      <c r="T13" s="235"/>
      <c r="U13" s="235"/>
      <c r="V13" s="235"/>
      <c r="W13" s="235"/>
      <c r="X13" s="235"/>
      <c r="Y13" s="235"/>
      <c r="Z13" s="235"/>
      <c r="AA13" s="235"/>
      <c r="AB13" s="235"/>
      <c r="AC13" s="236"/>
    </row>
    <row r="14" spans="1:29" ht="12" customHeight="1" x14ac:dyDescent="0.35">
      <c r="A14" s="365">
        <f>'Rent Roll'!A13:B13</f>
        <v>0</v>
      </c>
      <c r="B14" s="366"/>
      <c r="C14" s="104">
        <f>'Rent Roll'!C13</f>
        <v>0</v>
      </c>
      <c r="D14" s="367">
        <f t="shared" si="1"/>
        <v>0</v>
      </c>
      <c r="E14" s="368"/>
      <c r="F14" s="126">
        <f>'Rent Roll'!E13</f>
        <v>0</v>
      </c>
      <c r="G14" s="154"/>
      <c r="H14" s="243"/>
      <c r="I14" s="154"/>
      <c r="J14" s="128">
        <f t="shared" si="2"/>
        <v>0</v>
      </c>
      <c r="K14" s="128">
        <f t="shared" si="3"/>
        <v>0</v>
      </c>
      <c r="L14" s="17"/>
      <c r="M14" s="18"/>
      <c r="N14" s="17"/>
      <c r="O14" s="18"/>
      <c r="P14" s="16"/>
      <c r="Q14" s="6"/>
      <c r="S14" s="234"/>
      <c r="T14" s="235"/>
      <c r="U14" s="235"/>
      <c r="V14" s="235"/>
      <c r="W14" s="235"/>
      <c r="X14" s="235"/>
      <c r="Y14" s="235"/>
      <c r="Z14" s="235"/>
      <c r="AA14" s="235"/>
      <c r="AB14" s="235"/>
      <c r="AC14" s="236"/>
    </row>
    <row r="15" spans="1:29" ht="12.95" customHeight="1" x14ac:dyDescent="0.35">
      <c r="A15" s="365">
        <f>'Rent Roll'!A14:B14</f>
        <v>0</v>
      </c>
      <c r="B15" s="366"/>
      <c r="C15" s="104">
        <f>'Rent Roll'!C14</f>
        <v>0</v>
      </c>
      <c r="D15" s="367">
        <f t="shared" si="1"/>
        <v>0</v>
      </c>
      <c r="E15" s="368"/>
      <c r="F15" s="126">
        <f>'Rent Roll'!E14</f>
        <v>0</v>
      </c>
      <c r="G15" s="154"/>
      <c r="H15" s="243"/>
      <c r="I15" s="154"/>
      <c r="J15" s="128">
        <f t="shared" si="2"/>
        <v>0</v>
      </c>
      <c r="K15" s="128">
        <f t="shared" si="3"/>
        <v>0</v>
      </c>
      <c r="L15" s="17"/>
      <c r="M15" s="18"/>
      <c r="N15" s="17"/>
      <c r="O15" s="18"/>
      <c r="P15" s="16"/>
      <c r="Q15" s="6"/>
      <c r="S15" s="234"/>
      <c r="T15" s="235"/>
      <c r="U15" s="235"/>
      <c r="V15" s="235"/>
      <c r="W15" s="235"/>
      <c r="X15" s="235"/>
      <c r="Y15" s="235"/>
      <c r="Z15" s="235"/>
      <c r="AA15" s="235"/>
      <c r="AB15" s="235"/>
      <c r="AC15" s="236"/>
    </row>
    <row r="16" spans="1:29" ht="12.95" customHeight="1" x14ac:dyDescent="0.35">
      <c r="A16" s="365">
        <f>'Rent Roll'!A15:B15</f>
        <v>0</v>
      </c>
      <c r="B16" s="366"/>
      <c r="C16" s="104">
        <f>'Rent Roll'!C15</f>
        <v>0</v>
      </c>
      <c r="D16" s="367">
        <f t="shared" si="1"/>
        <v>0</v>
      </c>
      <c r="E16" s="368"/>
      <c r="F16" s="126">
        <f>'Rent Roll'!E15</f>
        <v>0</v>
      </c>
      <c r="G16" s="154"/>
      <c r="H16" s="243"/>
      <c r="I16" s="154"/>
      <c r="J16" s="128">
        <f t="shared" si="2"/>
        <v>0</v>
      </c>
      <c r="K16" s="128">
        <f t="shared" si="3"/>
        <v>0</v>
      </c>
      <c r="L16" s="17"/>
      <c r="M16" s="18"/>
      <c r="N16" s="17"/>
      <c r="O16" s="18"/>
      <c r="P16" s="16"/>
      <c r="Q16" s="6"/>
      <c r="S16" s="234"/>
      <c r="T16" s="235"/>
      <c r="U16" s="235"/>
      <c r="V16" s="235"/>
      <c r="W16" s="235"/>
      <c r="X16" s="235"/>
      <c r="Y16" s="235"/>
      <c r="Z16" s="235"/>
      <c r="AA16" s="235"/>
      <c r="AB16" s="235"/>
      <c r="AC16" s="236"/>
    </row>
    <row r="17" spans="1:29" ht="12" customHeight="1" x14ac:dyDescent="0.35">
      <c r="A17" s="365">
        <f>'Rent Roll'!A16:B16</f>
        <v>0</v>
      </c>
      <c r="B17" s="366"/>
      <c r="C17" s="104">
        <f>'Rent Roll'!C16</f>
        <v>0</v>
      </c>
      <c r="D17" s="367">
        <f t="shared" si="1"/>
        <v>0</v>
      </c>
      <c r="E17" s="368"/>
      <c r="F17" s="126">
        <f>'Rent Roll'!E16</f>
        <v>0</v>
      </c>
      <c r="G17" s="154"/>
      <c r="H17" s="243"/>
      <c r="I17" s="154"/>
      <c r="J17" s="128">
        <f t="shared" si="2"/>
        <v>0</v>
      </c>
      <c r="K17" s="128">
        <f t="shared" si="3"/>
        <v>0</v>
      </c>
      <c r="L17" s="17"/>
      <c r="M17" s="18"/>
      <c r="N17" s="17"/>
      <c r="O17" s="18"/>
      <c r="P17" s="16"/>
      <c r="Q17" s="6"/>
      <c r="S17" s="234"/>
      <c r="T17" s="235"/>
      <c r="U17" s="235"/>
      <c r="V17" s="235"/>
      <c r="W17" s="235"/>
      <c r="X17" s="235"/>
      <c r="Y17" s="235"/>
      <c r="Z17" s="235"/>
      <c r="AA17" s="235"/>
      <c r="AB17" s="235"/>
      <c r="AC17" s="236"/>
    </row>
    <row r="18" spans="1:29" ht="12.95" customHeight="1" x14ac:dyDescent="0.35">
      <c r="A18" s="365">
        <f>'Rent Roll'!A17:B17</f>
        <v>0</v>
      </c>
      <c r="B18" s="366"/>
      <c r="C18" s="104">
        <f>'Rent Roll'!C17</f>
        <v>0</v>
      </c>
      <c r="D18" s="367">
        <f t="shared" si="1"/>
        <v>0</v>
      </c>
      <c r="E18" s="368"/>
      <c r="F18" s="126">
        <f>'Rent Roll'!E17</f>
        <v>0</v>
      </c>
      <c r="G18" s="154"/>
      <c r="H18" s="243"/>
      <c r="I18" s="154"/>
      <c r="J18" s="128">
        <f t="shared" si="2"/>
        <v>0</v>
      </c>
      <c r="K18" s="128">
        <f t="shared" si="3"/>
        <v>0</v>
      </c>
      <c r="L18" s="17"/>
      <c r="M18" s="18"/>
      <c r="N18" s="17"/>
      <c r="O18" s="18"/>
      <c r="P18" s="16"/>
      <c r="Q18" s="6"/>
      <c r="S18" s="234"/>
      <c r="T18" s="235"/>
      <c r="U18" s="235"/>
      <c r="V18" s="235"/>
      <c r="W18" s="235"/>
      <c r="X18" s="235"/>
      <c r="Y18" s="235"/>
      <c r="Z18" s="235"/>
      <c r="AA18" s="235"/>
      <c r="AB18" s="235"/>
      <c r="AC18" s="236"/>
    </row>
    <row r="19" spans="1:29" ht="12.95" customHeight="1" x14ac:dyDescent="0.35">
      <c r="A19" s="365">
        <f>'Rent Roll'!A18:B18</f>
        <v>0</v>
      </c>
      <c r="B19" s="366"/>
      <c r="C19" s="104">
        <f>'Rent Roll'!C18</f>
        <v>0</v>
      </c>
      <c r="D19" s="367">
        <f t="shared" si="1"/>
        <v>0</v>
      </c>
      <c r="E19" s="368"/>
      <c r="F19" s="126">
        <f>'Rent Roll'!E18</f>
        <v>0</v>
      </c>
      <c r="G19" s="154"/>
      <c r="H19" s="243"/>
      <c r="I19" s="154"/>
      <c r="J19" s="128">
        <f t="shared" si="2"/>
        <v>0</v>
      </c>
      <c r="K19" s="128">
        <f t="shared" si="3"/>
        <v>0</v>
      </c>
      <c r="L19" s="17"/>
      <c r="M19" s="18"/>
      <c r="N19" s="17"/>
      <c r="O19" s="18"/>
      <c r="P19" s="16"/>
      <c r="Q19" s="6"/>
      <c r="S19" s="234"/>
      <c r="T19" s="235"/>
      <c r="U19" s="235"/>
      <c r="V19" s="235"/>
      <c r="W19" s="235"/>
      <c r="X19" s="235"/>
      <c r="Y19" s="235"/>
      <c r="Z19" s="235"/>
      <c r="AA19" s="235"/>
      <c r="AB19" s="235"/>
      <c r="AC19" s="236"/>
    </row>
    <row r="20" spans="1:29" ht="12.95" customHeight="1" x14ac:dyDescent="0.35">
      <c r="A20" s="365">
        <f>'Rent Roll'!A19:B19</f>
        <v>0</v>
      </c>
      <c r="B20" s="366"/>
      <c r="C20" s="104">
        <f>'Rent Roll'!C19</f>
        <v>0</v>
      </c>
      <c r="D20" s="367">
        <f t="shared" si="1"/>
        <v>0</v>
      </c>
      <c r="E20" s="368"/>
      <c r="F20" s="126">
        <f>'Rent Roll'!E19</f>
        <v>0</v>
      </c>
      <c r="G20" s="155"/>
      <c r="H20" s="244"/>
      <c r="I20" s="154"/>
      <c r="J20" s="128">
        <f t="shared" si="2"/>
        <v>0</v>
      </c>
      <c r="K20" s="128">
        <f t="shared" si="3"/>
        <v>0</v>
      </c>
      <c r="L20" s="17"/>
      <c r="M20" s="18"/>
      <c r="N20" s="17"/>
      <c r="O20" s="18"/>
      <c r="P20" s="16"/>
      <c r="Q20" s="6"/>
      <c r="S20" s="234"/>
      <c r="T20" s="235"/>
      <c r="U20" s="235"/>
      <c r="V20" s="235"/>
      <c r="W20" s="235"/>
      <c r="X20" s="235"/>
      <c r="Y20" s="235"/>
      <c r="Z20" s="235"/>
      <c r="AA20" s="235"/>
      <c r="AB20" s="235"/>
      <c r="AC20" s="236"/>
    </row>
    <row r="21" spans="1:29" ht="12" customHeight="1" x14ac:dyDescent="0.35">
      <c r="A21" s="365">
        <f>'Rent Roll'!A20:B20</f>
        <v>0</v>
      </c>
      <c r="B21" s="366"/>
      <c r="C21" s="104">
        <f>'Rent Roll'!C20</f>
        <v>0</v>
      </c>
      <c r="D21" s="367">
        <f t="shared" si="1"/>
        <v>0</v>
      </c>
      <c r="E21" s="368"/>
      <c r="F21" s="126">
        <f>'Rent Roll'!E20</f>
        <v>0</v>
      </c>
      <c r="G21" s="155"/>
      <c r="H21" s="244"/>
      <c r="I21" s="154"/>
      <c r="J21" s="128">
        <f t="shared" si="2"/>
        <v>0</v>
      </c>
      <c r="K21" s="128">
        <f t="shared" si="3"/>
        <v>0</v>
      </c>
      <c r="L21" s="17"/>
      <c r="M21" s="18"/>
      <c r="N21" s="17"/>
      <c r="O21" s="18"/>
      <c r="P21" s="16"/>
      <c r="Q21" s="6"/>
      <c r="S21" s="234"/>
      <c r="T21" s="235"/>
      <c r="U21" s="235"/>
      <c r="V21" s="235"/>
      <c r="W21" s="235"/>
      <c r="X21" s="235"/>
      <c r="Y21" s="235"/>
      <c r="Z21" s="235"/>
      <c r="AA21" s="235"/>
      <c r="AB21" s="235"/>
      <c r="AC21" s="236"/>
    </row>
    <row r="22" spans="1:29" ht="12.95" customHeight="1" x14ac:dyDescent="0.35">
      <c r="A22" s="365">
        <f>'Rent Roll'!A21:B21</f>
        <v>0</v>
      </c>
      <c r="B22" s="366"/>
      <c r="C22" s="104">
        <f>'Rent Roll'!C21</f>
        <v>0</v>
      </c>
      <c r="D22" s="367">
        <f t="shared" si="1"/>
        <v>0</v>
      </c>
      <c r="E22" s="368"/>
      <c r="F22" s="126">
        <f>'Rent Roll'!E21</f>
        <v>0</v>
      </c>
      <c r="G22" s="155"/>
      <c r="H22" s="244"/>
      <c r="I22" s="154"/>
      <c r="J22" s="128">
        <f t="shared" si="2"/>
        <v>0</v>
      </c>
      <c r="K22" s="128">
        <f t="shared" si="3"/>
        <v>0</v>
      </c>
      <c r="L22" s="17"/>
      <c r="M22" s="18"/>
      <c r="N22" s="17"/>
      <c r="O22" s="18"/>
      <c r="P22" s="16"/>
      <c r="Q22" s="6"/>
      <c r="S22" s="234"/>
      <c r="T22" s="235"/>
      <c r="U22" s="235"/>
      <c r="V22" s="235"/>
      <c r="W22" s="235"/>
      <c r="X22" s="235"/>
      <c r="Y22" s="235"/>
      <c r="Z22" s="235"/>
      <c r="AA22" s="235"/>
      <c r="AB22" s="235"/>
      <c r="AC22" s="236"/>
    </row>
    <row r="23" spans="1:29" ht="12.95" customHeight="1" x14ac:dyDescent="0.35">
      <c r="A23" s="365">
        <f>'Rent Roll'!A22:B22</f>
        <v>0</v>
      </c>
      <c r="B23" s="366"/>
      <c r="C23" s="104">
        <f>'Rent Roll'!C22</f>
        <v>0</v>
      </c>
      <c r="D23" s="367">
        <f t="shared" si="1"/>
        <v>0</v>
      </c>
      <c r="E23" s="368"/>
      <c r="F23" s="126">
        <f>'Rent Roll'!E22</f>
        <v>0</v>
      </c>
      <c r="G23" s="155"/>
      <c r="H23" s="244"/>
      <c r="I23" s="154"/>
      <c r="J23" s="128">
        <f t="shared" si="2"/>
        <v>0</v>
      </c>
      <c r="K23" s="128">
        <f t="shared" si="3"/>
        <v>0</v>
      </c>
      <c r="L23" s="17"/>
      <c r="M23" s="18"/>
      <c r="N23" s="17"/>
      <c r="O23" s="18"/>
      <c r="P23" s="16"/>
      <c r="Q23" s="6"/>
      <c r="S23" s="234"/>
      <c r="T23" s="235"/>
      <c r="U23" s="235"/>
      <c r="V23" s="235"/>
      <c r="W23" s="235"/>
      <c r="X23" s="235"/>
      <c r="Y23" s="235"/>
      <c r="Z23" s="235"/>
      <c r="AA23" s="235"/>
      <c r="AB23" s="235"/>
      <c r="AC23" s="236"/>
    </row>
    <row r="24" spans="1:29" ht="12" customHeight="1" x14ac:dyDescent="0.4">
      <c r="A24" s="365">
        <f>'Rent Roll'!A23:B23</f>
        <v>0</v>
      </c>
      <c r="B24" s="366"/>
      <c r="C24" s="104">
        <f>'Rent Roll'!C23</f>
        <v>0</v>
      </c>
      <c r="D24" s="367">
        <f t="shared" si="1"/>
        <v>0</v>
      </c>
      <c r="E24" s="368"/>
      <c r="F24" s="126">
        <f>'Rent Roll'!E23</f>
        <v>0</v>
      </c>
      <c r="G24" s="155"/>
      <c r="H24" s="244"/>
      <c r="I24" s="154"/>
      <c r="J24" s="128">
        <f t="shared" si="2"/>
        <v>0</v>
      </c>
      <c r="K24" s="128">
        <f t="shared" si="3"/>
        <v>0</v>
      </c>
      <c r="L24" s="17"/>
      <c r="M24" s="18"/>
      <c r="N24" s="17"/>
      <c r="O24" s="18"/>
      <c r="P24" s="16"/>
      <c r="Q24" s="6"/>
      <c r="S24" s="234"/>
      <c r="T24" s="235"/>
      <c r="U24" s="235"/>
      <c r="V24" s="235"/>
      <c r="W24" s="237"/>
      <c r="X24" s="235"/>
      <c r="Y24" s="235"/>
      <c r="Z24" s="235"/>
      <c r="AA24" s="235"/>
      <c r="AB24" s="235"/>
      <c r="AC24" s="236"/>
    </row>
    <row r="25" spans="1:29" ht="12.95" customHeight="1" x14ac:dyDescent="0.4">
      <c r="A25" s="365">
        <f>'Rent Roll'!A24:B24</f>
        <v>0</v>
      </c>
      <c r="B25" s="366"/>
      <c r="C25" s="104">
        <f>'Rent Roll'!C24</f>
        <v>0</v>
      </c>
      <c r="D25" s="367">
        <f t="shared" si="1"/>
        <v>0</v>
      </c>
      <c r="E25" s="368"/>
      <c r="F25" s="126">
        <f>'Rent Roll'!E24</f>
        <v>0</v>
      </c>
      <c r="G25" s="155"/>
      <c r="H25" s="244"/>
      <c r="I25" s="154"/>
      <c r="J25" s="128">
        <f t="shared" si="2"/>
        <v>0</v>
      </c>
      <c r="K25" s="128">
        <f t="shared" si="3"/>
        <v>0</v>
      </c>
      <c r="L25" s="17"/>
      <c r="M25" s="18"/>
      <c r="N25" s="17"/>
      <c r="O25" s="18"/>
      <c r="P25" s="16"/>
      <c r="Q25" s="6"/>
      <c r="S25" s="234"/>
      <c r="T25" s="235"/>
      <c r="U25" s="235"/>
      <c r="V25" s="235"/>
      <c r="W25" s="237"/>
      <c r="X25" s="235"/>
      <c r="Y25" s="235"/>
      <c r="Z25" s="235"/>
      <c r="AA25" s="235"/>
      <c r="AB25" s="235"/>
      <c r="AC25" s="236"/>
    </row>
    <row r="26" spans="1:29" ht="12.95" customHeight="1" x14ac:dyDescent="0.4">
      <c r="A26" s="365">
        <f>'Rent Roll'!A25:B25</f>
        <v>0</v>
      </c>
      <c r="B26" s="366"/>
      <c r="C26" s="104">
        <f>'Rent Roll'!C25</f>
        <v>0</v>
      </c>
      <c r="D26" s="367">
        <f t="shared" si="1"/>
        <v>0</v>
      </c>
      <c r="E26" s="368"/>
      <c r="F26" s="126">
        <f>'Rent Roll'!E25</f>
        <v>0</v>
      </c>
      <c r="G26" s="155"/>
      <c r="H26" s="244"/>
      <c r="I26" s="154"/>
      <c r="J26" s="128">
        <f t="shared" si="2"/>
        <v>0</v>
      </c>
      <c r="K26" s="128">
        <f t="shared" si="3"/>
        <v>0</v>
      </c>
      <c r="L26" s="17"/>
      <c r="M26" s="18"/>
      <c r="N26" s="17"/>
      <c r="O26" s="18"/>
      <c r="P26" s="16"/>
      <c r="Q26" s="6"/>
      <c r="S26" s="234"/>
      <c r="T26" s="235"/>
      <c r="U26" s="235"/>
      <c r="V26" s="235"/>
      <c r="W26" s="237"/>
      <c r="X26" s="235"/>
      <c r="Y26" s="235"/>
      <c r="Z26" s="235"/>
      <c r="AA26" s="235"/>
      <c r="AB26" s="235"/>
      <c r="AC26" s="236"/>
    </row>
    <row r="27" spans="1:29" ht="12" customHeight="1" x14ac:dyDescent="0.4">
      <c r="A27" s="365">
        <f>'Rent Roll'!A26:B26</f>
        <v>0</v>
      </c>
      <c r="B27" s="366"/>
      <c r="C27" s="104">
        <f>'Rent Roll'!C26</f>
        <v>0</v>
      </c>
      <c r="D27" s="367">
        <f t="shared" si="1"/>
        <v>0</v>
      </c>
      <c r="E27" s="368"/>
      <c r="F27" s="126">
        <f>'Rent Roll'!E26</f>
        <v>0</v>
      </c>
      <c r="G27" s="155"/>
      <c r="H27" s="244"/>
      <c r="I27" s="154"/>
      <c r="J27" s="128">
        <f t="shared" si="2"/>
        <v>0</v>
      </c>
      <c r="K27" s="128">
        <f t="shared" si="3"/>
        <v>0</v>
      </c>
      <c r="L27" s="17"/>
      <c r="M27" s="18"/>
      <c r="N27" s="17"/>
      <c r="O27" s="18"/>
      <c r="P27" s="16"/>
      <c r="Q27" s="6"/>
      <c r="S27" s="234"/>
      <c r="T27" s="235"/>
      <c r="U27" s="235"/>
      <c r="V27" s="235"/>
      <c r="W27" s="237"/>
      <c r="X27" s="235"/>
      <c r="Y27" s="235"/>
      <c r="Z27" s="235"/>
      <c r="AA27" s="235"/>
      <c r="AB27" s="235"/>
      <c r="AC27" s="236"/>
    </row>
    <row r="28" spans="1:29" ht="12.95" customHeight="1" x14ac:dyDescent="0.4">
      <c r="A28" s="365">
        <f>'Rent Roll'!A27:B27</f>
        <v>0</v>
      </c>
      <c r="B28" s="366"/>
      <c r="C28" s="104">
        <f>'Rent Roll'!C27</f>
        <v>0</v>
      </c>
      <c r="D28" s="367">
        <f t="shared" si="1"/>
        <v>0</v>
      </c>
      <c r="E28" s="368"/>
      <c r="F28" s="126">
        <f>'Rent Roll'!E27</f>
        <v>0</v>
      </c>
      <c r="G28" s="155"/>
      <c r="H28" s="244"/>
      <c r="I28" s="154"/>
      <c r="J28" s="128">
        <f t="shared" si="2"/>
        <v>0</v>
      </c>
      <c r="K28" s="128">
        <f t="shared" si="3"/>
        <v>0</v>
      </c>
      <c r="L28" s="17"/>
      <c r="M28" s="18"/>
      <c r="N28" s="17"/>
      <c r="O28" s="18"/>
      <c r="P28" s="16"/>
      <c r="Q28" s="6"/>
      <c r="S28" s="234"/>
      <c r="T28" s="235"/>
      <c r="U28" s="235"/>
      <c r="V28" s="235"/>
      <c r="W28" s="237"/>
      <c r="X28" s="235"/>
      <c r="Y28" s="235"/>
      <c r="Z28" s="235"/>
      <c r="AA28" s="235"/>
      <c r="AB28" s="235"/>
      <c r="AC28" s="236"/>
    </row>
    <row r="29" spans="1:29" ht="12.95" customHeight="1" x14ac:dyDescent="0.4">
      <c r="A29" s="365">
        <f>'Rent Roll'!A28:B28</f>
        <v>0</v>
      </c>
      <c r="B29" s="366"/>
      <c r="C29" s="104">
        <f>'Rent Roll'!C28</f>
        <v>0</v>
      </c>
      <c r="D29" s="367">
        <f t="shared" si="1"/>
        <v>0</v>
      </c>
      <c r="E29" s="368"/>
      <c r="F29" s="126">
        <f>'Rent Roll'!E28</f>
        <v>0</v>
      </c>
      <c r="G29" s="155"/>
      <c r="H29" s="244"/>
      <c r="I29" s="154"/>
      <c r="J29" s="128">
        <f t="shared" si="2"/>
        <v>0</v>
      </c>
      <c r="K29" s="128">
        <f t="shared" si="3"/>
        <v>0</v>
      </c>
      <c r="L29" s="17"/>
      <c r="M29" s="18"/>
      <c r="N29" s="17"/>
      <c r="O29" s="18"/>
      <c r="P29" s="16"/>
      <c r="Q29" s="6"/>
      <c r="S29" s="234"/>
      <c r="T29" s="235"/>
      <c r="U29" s="235"/>
      <c r="V29" s="235"/>
      <c r="W29" s="237"/>
      <c r="X29" s="235"/>
      <c r="Y29" s="235"/>
      <c r="Z29" s="235"/>
      <c r="AA29" s="235"/>
      <c r="AB29" s="235"/>
      <c r="AC29" s="236"/>
    </row>
    <row r="30" spans="1:29" ht="12" customHeight="1" x14ac:dyDescent="0.4">
      <c r="A30" s="365">
        <f>'Rent Roll'!A29:B29</f>
        <v>0</v>
      </c>
      <c r="B30" s="366"/>
      <c r="C30" s="104">
        <f>'Rent Roll'!C29</f>
        <v>0</v>
      </c>
      <c r="D30" s="367">
        <f t="shared" si="1"/>
        <v>0</v>
      </c>
      <c r="E30" s="368"/>
      <c r="F30" s="126">
        <f>'Rent Roll'!E29</f>
        <v>0</v>
      </c>
      <c r="G30" s="155"/>
      <c r="H30" s="244"/>
      <c r="I30" s="154"/>
      <c r="J30" s="128">
        <f t="shared" si="2"/>
        <v>0</v>
      </c>
      <c r="K30" s="128">
        <f t="shared" si="3"/>
        <v>0</v>
      </c>
      <c r="L30" s="17"/>
      <c r="M30" s="18"/>
      <c r="N30" s="17"/>
      <c r="O30" s="18"/>
      <c r="P30" s="16"/>
      <c r="Q30" s="6"/>
      <c r="S30" s="234"/>
      <c r="T30" s="235"/>
      <c r="U30" s="235"/>
      <c r="V30" s="235"/>
      <c r="W30" s="237"/>
      <c r="X30" s="235"/>
      <c r="Y30" s="235"/>
      <c r="Z30" s="235"/>
      <c r="AA30" s="235"/>
      <c r="AB30" s="235"/>
      <c r="AC30" s="236"/>
    </row>
    <row r="31" spans="1:29" ht="12.95" customHeight="1" x14ac:dyDescent="0.4">
      <c r="A31" s="365">
        <f>'Rent Roll'!A30:B30</f>
        <v>0</v>
      </c>
      <c r="B31" s="366"/>
      <c r="C31" s="104">
        <f>'Rent Roll'!C30</f>
        <v>0</v>
      </c>
      <c r="D31" s="367">
        <f t="shared" si="1"/>
        <v>0</v>
      </c>
      <c r="E31" s="368"/>
      <c r="F31" s="126">
        <f>'Rent Roll'!E30</f>
        <v>0</v>
      </c>
      <c r="G31" s="155"/>
      <c r="H31" s="244"/>
      <c r="I31" s="154"/>
      <c r="J31" s="128">
        <f t="shared" si="2"/>
        <v>0</v>
      </c>
      <c r="K31" s="128">
        <f t="shared" si="3"/>
        <v>0</v>
      </c>
      <c r="L31" s="17"/>
      <c r="M31" s="18"/>
      <c r="N31" s="17"/>
      <c r="O31" s="18"/>
      <c r="P31" s="16"/>
      <c r="Q31" s="6"/>
      <c r="S31" s="234"/>
      <c r="T31" s="235"/>
      <c r="U31" s="235"/>
      <c r="V31" s="235"/>
      <c r="W31" s="237"/>
      <c r="X31" s="235"/>
      <c r="Y31" s="235"/>
      <c r="Z31" s="235"/>
      <c r="AA31" s="235"/>
      <c r="AB31" s="235"/>
      <c r="AC31" s="236"/>
    </row>
    <row r="32" spans="1:29" ht="12.95" customHeight="1" x14ac:dyDescent="0.4">
      <c r="A32" s="365">
        <f>'Rent Roll'!A31:B31</f>
        <v>0</v>
      </c>
      <c r="B32" s="366"/>
      <c r="C32" s="104">
        <f>'Rent Roll'!C31</f>
        <v>0</v>
      </c>
      <c r="D32" s="367">
        <f t="shared" si="1"/>
        <v>0</v>
      </c>
      <c r="E32" s="368"/>
      <c r="F32" s="126">
        <f>'Rent Roll'!E31</f>
        <v>0</v>
      </c>
      <c r="G32" s="155"/>
      <c r="H32" s="244"/>
      <c r="I32" s="154"/>
      <c r="J32" s="128">
        <f t="shared" si="2"/>
        <v>0</v>
      </c>
      <c r="K32" s="128">
        <f t="shared" si="3"/>
        <v>0</v>
      </c>
      <c r="L32" s="17"/>
      <c r="M32" s="18"/>
      <c r="N32" s="17"/>
      <c r="O32" s="18"/>
      <c r="P32" s="16"/>
      <c r="Q32" s="6"/>
      <c r="S32" s="234"/>
      <c r="T32" s="235"/>
      <c r="U32" s="235"/>
      <c r="V32" s="235"/>
      <c r="W32" s="237"/>
      <c r="X32" s="235"/>
      <c r="Y32" s="235"/>
      <c r="Z32" s="235"/>
      <c r="AA32" s="235"/>
      <c r="AB32" s="235"/>
      <c r="AC32" s="236"/>
    </row>
    <row r="33" spans="1:29" ht="12.95" customHeight="1" thickBot="1" x14ac:dyDescent="0.45">
      <c r="A33" s="365">
        <f>'Rent Roll'!A32:B32</f>
        <v>0</v>
      </c>
      <c r="B33" s="366"/>
      <c r="C33" s="104">
        <f>'Rent Roll'!C32</f>
        <v>0</v>
      </c>
      <c r="D33" s="367">
        <f t="shared" si="1"/>
        <v>0</v>
      </c>
      <c r="E33" s="368"/>
      <c r="F33" s="126">
        <f>'Rent Roll'!E32</f>
        <v>0</v>
      </c>
      <c r="G33" s="155"/>
      <c r="H33" s="244"/>
      <c r="I33" s="154"/>
      <c r="J33" s="128">
        <f t="shared" si="2"/>
        <v>0</v>
      </c>
      <c r="K33" s="128">
        <f t="shared" si="3"/>
        <v>0</v>
      </c>
      <c r="L33" s="17"/>
      <c r="M33" s="18"/>
      <c r="N33" s="17"/>
      <c r="O33" s="18"/>
      <c r="P33" s="16"/>
      <c r="Q33" s="6"/>
      <c r="S33" s="238"/>
      <c r="T33" s="239"/>
      <c r="U33" s="239"/>
      <c r="V33" s="239"/>
      <c r="W33" s="240"/>
      <c r="X33" s="239"/>
      <c r="Y33" s="239"/>
      <c r="Z33" s="239"/>
      <c r="AA33" s="239"/>
      <c r="AB33" s="239"/>
      <c r="AC33" s="241"/>
    </row>
    <row r="34" spans="1:29" ht="12" customHeight="1" thickTop="1" x14ac:dyDescent="0.4">
      <c r="A34" s="365">
        <f>'Rent Roll'!A33:B33</f>
        <v>0</v>
      </c>
      <c r="B34" s="366"/>
      <c r="C34" s="104">
        <f>'Rent Roll'!C33</f>
        <v>0</v>
      </c>
      <c r="D34" s="367">
        <f t="shared" si="1"/>
        <v>0</v>
      </c>
      <c r="E34" s="368"/>
      <c r="F34" s="126">
        <f>'Rent Roll'!E33</f>
        <v>0</v>
      </c>
      <c r="G34" s="155"/>
      <c r="H34" s="244"/>
      <c r="I34" s="154"/>
      <c r="J34" s="128">
        <f t="shared" si="2"/>
        <v>0</v>
      </c>
      <c r="K34" s="128">
        <f t="shared" si="3"/>
        <v>0</v>
      </c>
      <c r="L34" s="327"/>
      <c r="M34" s="328"/>
      <c r="N34" s="327"/>
      <c r="O34" s="328"/>
      <c r="P34" s="16"/>
      <c r="Q34" s="6"/>
      <c r="W34" s="14"/>
    </row>
    <row r="35" spans="1:29" ht="12.95" customHeight="1" x14ac:dyDescent="0.4">
      <c r="A35" s="365">
        <f>'Rent Roll'!A34:B34</f>
        <v>0</v>
      </c>
      <c r="B35" s="366"/>
      <c r="C35" s="104">
        <f>'Rent Roll'!C34</f>
        <v>0</v>
      </c>
      <c r="D35" s="367">
        <f t="shared" si="1"/>
        <v>0</v>
      </c>
      <c r="E35" s="368"/>
      <c r="F35" s="126">
        <f>'Rent Roll'!E34</f>
        <v>0</v>
      </c>
      <c r="G35" s="155"/>
      <c r="H35" s="244"/>
      <c r="I35" s="154"/>
      <c r="J35" s="128">
        <f t="shared" si="2"/>
        <v>0</v>
      </c>
      <c r="K35" s="128">
        <f t="shared" si="3"/>
        <v>0</v>
      </c>
      <c r="L35" s="327"/>
      <c r="M35" s="328"/>
      <c r="N35" s="327"/>
      <c r="O35" s="328"/>
      <c r="P35" s="16"/>
      <c r="Q35" s="6"/>
      <c r="W35" s="14"/>
    </row>
    <row r="36" spans="1:29" ht="12" customHeight="1" x14ac:dyDescent="0.4">
      <c r="A36" s="365">
        <f>'Rent Roll'!A35:B35</f>
        <v>0</v>
      </c>
      <c r="B36" s="366"/>
      <c r="C36" s="104">
        <f>'Rent Roll'!C35</f>
        <v>0</v>
      </c>
      <c r="D36" s="367">
        <f t="shared" si="1"/>
        <v>0</v>
      </c>
      <c r="E36" s="368"/>
      <c r="F36" s="126">
        <f>'Rent Roll'!E35</f>
        <v>0</v>
      </c>
      <c r="G36" s="155"/>
      <c r="H36" s="244"/>
      <c r="I36" s="154"/>
      <c r="J36" s="128">
        <f t="shared" si="2"/>
        <v>0</v>
      </c>
      <c r="K36" s="128">
        <f t="shared" si="3"/>
        <v>0</v>
      </c>
      <c r="L36" s="327"/>
      <c r="M36" s="328"/>
      <c r="N36" s="327"/>
      <c r="O36" s="328"/>
      <c r="P36" s="16"/>
      <c r="Q36" s="6"/>
      <c r="W36" s="14"/>
    </row>
    <row r="37" spans="1:29" ht="13.15" x14ac:dyDescent="0.4">
      <c r="A37" s="365">
        <f>'Rent Roll'!A36:B36</f>
        <v>0</v>
      </c>
      <c r="B37" s="366"/>
      <c r="C37" s="104">
        <f>'Rent Roll'!C36</f>
        <v>0</v>
      </c>
      <c r="D37" s="367">
        <f t="shared" si="1"/>
        <v>0</v>
      </c>
      <c r="E37" s="368"/>
      <c r="F37" s="126">
        <f>'Rent Roll'!E36</f>
        <v>0</v>
      </c>
      <c r="G37" s="155"/>
      <c r="H37" s="244"/>
      <c r="I37" s="154"/>
      <c r="J37" s="128">
        <f t="shared" si="2"/>
        <v>0</v>
      </c>
      <c r="K37" s="128">
        <f t="shared" si="3"/>
        <v>0</v>
      </c>
      <c r="L37" s="327"/>
      <c r="M37" s="328"/>
      <c r="N37" s="327"/>
      <c r="O37" s="328"/>
      <c r="P37" s="16"/>
      <c r="Q37" s="6"/>
      <c r="W37" s="14"/>
    </row>
    <row r="38" spans="1:29" ht="15" customHeight="1" x14ac:dyDescent="0.4">
      <c r="A38" s="365">
        <f>'Rent Roll'!A37:B37</f>
        <v>0</v>
      </c>
      <c r="B38" s="366"/>
      <c r="C38" s="104">
        <f>'Rent Roll'!C37</f>
        <v>0</v>
      </c>
      <c r="D38" s="367">
        <f t="shared" si="1"/>
        <v>0</v>
      </c>
      <c r="E38" s="368"/>
      <c r="F38" s="126">
        <f>'Rent Roll'!E37</f>
        <v>0</v>
      </c>
      <c r="G38" s="155"/>
      <c r="H38" s="244"/>
      <c r="I38" s="154"/>
      <c r="J38" s="128">
        <f t="shared" si="2"/>
        <v>0</v>
      </c>
      <c r="K38" s="128">
        <f t="shared" si="3"/>
        <v>0</v>
      </c>
      <c r="L38" s="327"/>
      <c r="M38" s="328"/>
      <c r="N38" s="327"/>
      <c r="O38" s="328"/>
      <c r="P38" s="16"/>
      <c r="Q38" s="6"/>
      <c r="W38" s="14"/>
    </row>
    <row r="39" spans="1:29" ht="13.15" x14ac:dyDescent="0.4">
      <c r="A39" s="365">
        <f>'Rent Roll'!A38:B38</f>
        <v>0</v>
      </c>
      <c r="B39" s="366"/>
      <c r="C39" s="104">
        <f>'Rent Roll'!C38</f>
        <v>0</v>
      </c>
      <c r="D39" s="367">
        <f t="shared" si="1"/>
        <v>0</v>
      </c>
      <c r="E39" s="368"/>
      <c r="F39" s="126">
        <f>'Rent Roll'!E38</f>
        <v>0</v>
      </c>
      <c r="G39" s="155"/>
      <c r="H39" s="244"/>
      <c r="I39" s="154"/>
      <c r="J39" s="128">
        <f t="shared" si="2"/>
        <v>0</v>
      </c>
      <c r="K39" s="128">
        <f t="shared" si="3"/>
        <v>0</v>
      </c>
      <c r="L39" s="327"/>
      <c r="M39" s="328"/>
      <c r="N39" s="327"/>
      <c r="O39" s="328"/>
      <c r="P39" s="16"/>
      <c r="Q39" s="6"/>
      <c r="W39" s="14"/>
    </row>
    <row r="40" spans="1:29" ht="13.15" x14ac:dyDescent="0.4">
      <c r="A40" s="365">
        <f>'Rent Roll'!A39:B39</f>
        <v>0</v>
      </c>
      <c r="B40" s="366"/>
      <c r="C40" s="104">
        <f>'Rent Roll'!C39</f>
        <v>0</v>
      </c>
      <c r="D40" s="367">
        <f t="shared" si="1"/>
        <v>0</v>
      </c>
      <c r="E40" s="368"/>
      <c r="F40" s="126">
        <f>'Rent Roll'!E39</f>
        <v>0</v>
      </c>
      <c r="G40" s="155"/>
      <c r="H40" s="244"/>
      <c r="I40" s="154"/>
      <c r="J40" s="128">
        <f t="shared" si="2"/>
        <v>0</v>
      </c>
      <c r="K40" s="128">
        <f t="shared" si="3"/>
        <v>0</v>
      </c>
      <c r="L40" s="327"/>
      <c r="M40" s="328"/>
      <c r="N40" s="327"/>
      <c r="O40" s="328"/>
      <c r="P40" s="16"/>
      <c r="Q40" s="6"/>
      <c r="W40" s="14"/>
    </row>
    <row r="41" spans="1:29" ht="13.15" x14ac:dyDescent="0.4">
      <c r="A41" s="365">
        <f>'Rent Roll'!A40:B40</f>
        <v>0</v>
      </c>
      <c r="B41" s="366"/>
      <c r="C41" s="104">
        <f>'Rent Roll'!C40</f>
        <v>0</v>
      </c>
      <c r="D41" s="367">
        <f t="shared" si="1"/>
        <v>0</v>
      </c>
      <c r="E41" s="368"/>
      <c r="F41" s="126">
        <f>'Rent Roll'!E40</f>
        <v>0</v>
      </c>
      <c r="G41" s="155"/>
      <c r="H41" s="244"/>
      <c r="I41" s="154"/>
      <c r="J41" s="128">
        <f t="shared" si="2"/>
        <v>0</v>
      </c>
      <c r="K41" s="128">
        <f t="shared" si="3"/>
        <v>0</v>
      </c>
      <c r="L41" s="327"/>
      <c r="M41" s="328"/>
      <c r="N41" s="327"/>
      <c r="O41" s="328"/>
      <c r="P41" s="16"/>
      <c r="Q41" s="6"/>
      <c r="W41" s="14"/>
    </row>
    <row r="42" spans="1:29" ht="13.15" x14ac:dyDescent="0.4">
      <c r="A42" s="365">
        <f>'Rent Roll'!A41:B41</f>
        <v>0</v>
      </c>
      <c r="B42" s="366"/>
      <c r="C42" s="104">
        <f>'Rent Roll'!C41</f>
        <v>0</v>
      </c>
      <c r="D42" s="367">
        <f t="shared" si="1"/>
        <v>0</v>
      </c>
      <c r="E42" s="368"/>
      <c r="F42" s="126">
        <f>'Rent Roll'!E41</f>
        <v>0</v>
      </c>
      <c r="G42" s="155"/>
      <c r="H42" s="244"/>
      <c r="I42" s="154"/>
      <c r="J42" s="128">
        <f t="shared" si="2"/>
        <v>0</v>
      </c>
      <c r="K42" s="128">
        <f t="shared" si="3"/>
        <v>0</v>
      </c>
      <c r="L42" s="327"/>
      <c r="M42" s="328"/>
      <c r="N42" s="327"/>
      <c r="O42" s="328"/>
      <c r="P42" s="16"/>
      <c r="Q42" s="6"/>
      <c r="W42" s="14"/>
    </row>
    <row r="43" spans="1:29" ht="13.15" x14ac:dyDescent="0.4">
      <c r="A43" s="365">
        <f>'Rent Roll'!A42:B42</f>
        <v>0</v>
      </c>
      <c r="B43" s="366"/>
      <c r="C43" s="104">
        <f>'Rent Roll'!C42</f>
        <v>0</v>
      </c>
      <c r="D43" s="367">
        <f t="shared" si="1"/>
        <v>0</v>
      </c>
      <c r="E43" s="368"/>
      <c r="F43" s="126">
        <f>'Rent Roll'!E42</f>
        <v>0</v>
      </c>
      <c r="G43" s="155"/>
      <c r="H43" s="244"/>
      <c r="I43" s="154"/>
      <c r="J43" s="128">
        <f t="shared" si="2"/>
        <v>0</v>
      </c>
      <c r="K43" s="128">
        <f t="shared" si="3"/>
        <v>0</v>
      </c>
      <c r="L43" s="327"/>
      <c r="M43" s="328"/>
      <c r="N43" s="327"/>
      <c r="O43" s="328"/>
      <c r="P43" s="16"/>
      <c r="Q43" s="6"/>
      <c r="W43" s="14"/>
    </row>
    <row r="44" spans="1:29" x14ac:dyDescent="0.35">
      <c r="A44" s="365">
        <f>'Rent Roll'!A43:B43</f>
        <v>0</v>
      </c>
      <c r="B44" s="366"/>
      <c r="C44" s="104">
        <f>'Rent Roll'!C43</f>
        <v>0</v>
      </c>
      <c r="D44" s="367">
        <f t="shared" si="1"/>
        <v>0</v>
      </c>
      <c r="E44" s="368"/>
      <c r="F44" s="126">
        <f>'Rent Roll'!E43</f>
        <v>0</v>
      </c>
      <c r="G44" s="155"/>
      <c r="H44" s="244"/>
      <c r="I44" s="154"/>
      <c r="J44" s="128">
        <f t="shared" si="2"/>
        <v>0</v>
      </c>
      <c r="K44" s="128">
        <f t="shared" si="3"/>
        <v>0</v>
      </c>
      <c r="L44" s="327"/>
      <c r="M44" s="328"/>
      <c r="N44" s="327"/>
      <c r="O44" s="328"/>
      <c r="P44" s="16"/>
      <c r="Q44" s="6"/>
    </row>
    <row r="45" spans="1:29" x14ac:dyDescent="0.35">
      <c r="A45" s="365">
        <f>'Rent Roll'!A44:B44</f>
        <v>0</v>
      </c>
      <c r="B45" s="366"/>
      <c r="C45" s="104">
        <f>'Rent Roll'!C44</f>
        <v>0</v>
      </c>
      <c r="D45" s="367">
        <f t="shared" si="1"/>
        <v>0</v>
      </c>
      <c r="E45" s="368"/>
      <c r="F45" s="126">
        <f>'Rent Roll'!E44</f>
        <v>0</v>
      </c>
      <c r="G45" s="155"/>
      <c r="H45" s="244"/>
      <c r="I45" s="154"/>
      <c r="J45" s="128">
        <f t="shared" si="2"/>
        <v>0</v>
      </c>
      <c r="K45" s="128">
        <f t="shared" si="3"/>
        <v>0</v>
      </c>
      <c r="L45" s="327"/>
      <c r="M45" s="328"/>
      <c r="N45" s="327"/>
      <c r="O45" s="328"/>
      <c r="P45" s="16"/>
      <c r="Q45" s="6"/>
    </row>
    <row r="46" spans="1:29" x14ac:dyDescent="0.35">
      <c r="A46" s="365">
        <f>'Rent Roll'!A45:B45</f>
        <v>0</v>
      </c>
      <c r="B46" s="366"/>
      <c r="C46" s="104">
        <f>'Rent Roll'!C45</f>
        <v>0</v>
      </c>
      <c r="D46" s="367">
        <f t="shared" si="1"/>
        <v>0</v>
      </c>
      <c r="E46" s="368"/>
      <c r="F46" s="126">
        <f>'Rent Roll'!E45</f>
        <v>0</v>
      </c>
      <c r="G46" s="155"/>
      <c r="H46" s="244"/>
      <c r="I46" s="154"/>
      <c r="J46" s="128">
        <f t="shared" si="2"/>
        <v>0</v>
      </c>
      <c r="K46" s="128">
        <f t="shared" si="3"/>
        <v>0</v>
      </c>
      <c r="L46" s="281"/>
      <c r="M46" s="282"/>
      <c r="N46" s="281"/>
      <c r="O46" s="282"/>
      <c r="P46" s="16"/>
      <c r="Q46" s="6"/>
    </row>
    <row r="47" spans="1:29" x14ac:dyDescent="0.35">
      <c r="A47" s="365">
        <f>'Rent Roll'!A46:B46</f>
        <v>0</v>
      </c>
      <c r="B47" s="366"/>
      <c r="C47" s="104">
        <f>'Rent Roll'!C46</f>
        <v>0</v>
      </c>
      <c r="D47" s="367">
        <f t="shared" si="1"/>
        <v>0</v>
      </c>
      <c r="E47" s="368"/>
      <c r="F47" s="126">
        <f>'Rent Roll'!E46</f>
        <v>0</v>
      </c>
      <c r="G47" s="155"/>
      <c r="H47" s="244"/>
      <c r="I47" s="154"/>
      <c r="J47" s="128">
        <f t="shared" si="2"/>
        <v>0</v>
      </c>
      <c r="K47" s="128">
        <f t="shared" si="3"/>
        <v>0</v>
      </c>
      <c r="L47" s="281"/>
      <c r="M47" s="282"/>
      <c r="N47" s="281"/>
      <c r="O47" s="282"/>
      <c r="P47" s="16"/>
      <c r="Q47" s="6"/>
    </row>
    <row r="48" spans="1:29" x14ac:dyDescent="0.35">
      <c r="A48" s="365">
        <f>'Rent Roll'!A47:B47</f>
        <v>0</v>
      </c>
      <c r="B48" s="366"/>
      <c r="C48" s="104">
        <f>'Rent Roll'!C47</f>
        <v>0</v>
      </c>
      <c r="D48" s="367">
        <f t="shared" si="1"/>
        <v>0</v>
      </c>
      <c r="E48" s="368"/>
      <c r="F48" s="126">
        <f>'Rent Roll'!E47</f>
        <v>0</v>
      </c>
      <c r="G48" s="155"/>
      <c r="H48" s="244"/>
      <c r="I48" s="154"/>
      <c r="J48" s="128">
        <f t="shared" si="2"/>
        <v>0</v>
      </c>
      <c r="K48" s="128">
        <f t="shared" si="3"/>
        <v>0</v>
      </c>
      <c r="L48" s="281"/>
      <c r="M48" s="282"/>
      <c r="N48" s="281"/>
      <c r="O48" s="282"/>
      <c r="P48" s="16"/>
      <c r="Q48" s="6"/>
    </row>
    <row r="49" spans="1:23" x14ac:dyDescent="0.35">
      <c r="A49" s="365">
        <f>'Rent Roll'!A48:B48</f>
        <v>0</v>
      </c>
      <c r="B49" s="366"/>
      <c r="C49" s="104">
        <f>'Rent Roll'!C48</f>
        <v>0</v>
      </c>
      <c r="D49" s="367">
        <f t="shared" si="1"/>
        <v>0</v>
      </c>
      <c r="E49" s="368"/>
      <c r="F49" s="126">
        <f>'Rent Roll'!E48</f>
        <v>0</v>
      </c>
      <c r="G49" s="155"/>
      <c r="H49" s="244"/>
      <c r="I49" s="154"/>
      <c r="J49" s="128">
        <f t="shared" si="2"/>
        <v>0</v>
      </c>
      <c r="K49" s="128">
        <f t="shared" si="3"/>
        <v>0</v>
      </c>
      <c r="L49" s="327"/>
      <c r="M49" s="328"/>
      <c r="N49" s="327"/>
      <c r="O49" s="328"/>
      <c r="P49" s="16"/>
      <c r="Q49" s="6"/>
    </row>
    <row r="50" spans="1:23" x14ac:dyDescent="0.35">
      <c r="A50" s="365">
        <f>'Rent Roll'!A49:B49</f>
        <v>0</v>
      </c>
      <c r="B50" s="366"/>
      <c r="C50" s="104">
        <f>'Rent Roll'!C49</f>
        <v>0</v>
      </c>
      <c r="D50" s="367">
        <f t="shared" si="1"/>
        <v>0</v>
      </c>
      <c r="E50" s="368"/>
      <c r="F50" s="126">
        <f>'Rent Roll'!E49</f>
        <v>0</v>
      </c>
      <c r="G50" s="155"/>
      <c r="H50" s="244"/>
      <c r="I50" s="154"/>
      <c r="J50" s="128">
        <f t="shared" si="2"/>
        <v>0</v>
      </c>
      <c r="K50" s="128">
        <f t="shared" si="3"/>
        <v>0</v>
      </c>
      <c r="L50" s="327"/>
      <c r="M50" s="328"/>
      <c r="N50" s="327"/>
      <c r="O50" s="328"/>
      <c r="P50" s="16"/>
      <c r="Q50" s="6"/>
    </row>
    <row r="51" spans="1:23" x14ac:dyDescent="0.35">
      <c r="A51" s="365">
        <f>'Rent Roll'!A50:B50</f>
        <v>0</v>
      </c>
      <c r="B51" s="366"/>
      <c r="C51" s="104">
        <f>'Rent Roll'!C50</f>
        <v>0</v>
      </c>
      <c r="D51" s="367">
        <f t="shared" si="1"/>
        <v>0</v>
      </c>
      <c r="E51" s="368"/>
      <c r="F51" s="126">
        <f>'Rent Roll'!E50</f>
        <v>0</v>
      </c>
      <c r="G51" s="155"/>
      <c r="H51" s="244"/>
      <c r="I51" s="154"/>
      <c r="J51" s="128">
        <f t="shared" si="2"/>
        <v>0</v>
      </c>
      <c r="K51" s="128">
        <f t="shared" si="3"/>
        <v>0</v>
      </c>
      <c r="L51" s="327"/>
      <c r="M51" s="328"/>
      <c r="N51" s="327"/>
      <c r="O51" s="328"/>
      <c r="P51" s="16"/>
      <c r="Q51" s="6"/>
    </row>
    <row r="52" spans="1:23" x14ac:dyDescent="0.35">
      <c r="A52" s="365">
        <f>'Rent Roll'!A51:B51</f>
        <v>0</v>
      </c>
      <c r="B52" s="366"/>
      <c r="C52" s="104">
        <f>'Rent Roll'!C51</f>
        <v>0</v>
      </c>
      <c r="D52" s="367">
        <f t="shared" si="1"/>
        <v>0</v>
      </c>
      <c r="E52" s="368"/>
      <c r="F52" s="126">
        <f>'Rent Roll'!E51</f>
        <v>0</v>
      </c>
      <c r="G52" s="155"/>
      <c r="H52" s="244"/>
      <c r="I52" s="154"/>
      <c r="J52" s="128">
        <f t="shared" si="2"/>
        <v>0</v>
      </c>
      <c r="K52" s="128">
        <f t="shared" si="3"/>
        <v>0</v>
      </c>
      <c r="L52" s="327"/>
      <c r="M52" s="328"/>
      <c r="N52" s="327"/>
      <c r="O52" s="328"/>
      <c r="P52" s="16"/>
      <c r="Q52" s="6"/>
    </row>
    <row r="53" spans="1:23" x14ac:dyDescent="0.35">
      <c r="A53" s="365">
        <f>'Rent Roll'!A52:B52</f>
        <v>0</v>
      </c>
      <c r="B53" s="366"/>
      <c r="C53" s="104">
        <f>'Rent Roll'!C52</f>
        <v>0</v>
      </c>
      <c r="D53" s="367">
        <f t="shared" si="1"/>
        <v>0</v>
      </c>
      <c r="E53" s="368"/>
      <c r="F53" s="126">
        <f>'Rent Roll'!E52</f>
        <v>0</v>
      </c>
      <c r="G53" s="155"/>
      <c r="H53" s="244"/>
      <c r="I53" s="154"/>
      <c r="J53" s="128">
        <f t="shared" si="2"/>
        <v>0</v>
      </c>
      <c r="K53" s="128">
        <f t="shared" si="3"/>
        <v>0</v>
      </c>
      <c r="L53" s="327"/>
      <c r="M53" s="328"/>
      <c r="N53" s="327"/>
      <c r="O53" s="328"/>
      <c r="P53" s="16"/>
      <c r="Q53" s="6"/>
    </row>
    <row r="54" spans="1:23" x14ac:dyDescent="0.35">
      <c r="A54" s="365">
        <f>'Rent Roll'!A53:B53</f>
        <v>0</v>
      </c>
      <c r="B54" s="366"/>
      <c r="C54" s="104">
        <f>'Rent Roll'!C53</f>
        <v>0</v>
      </c>
      <c r="D54" s="367">
        <f t="shared" si="1"/>
        <v>0</v>
      </c>
      <c r="E54" s="368"/>
      <c r="F54" s="126">
        <f>'Rent Roll'!E53</f>
        <v>0</v>
      </c>
      <c r="G54" s="155"/>
      <c r="H54" s="244"/>
      <c r="I54" s="154"/>
      <c r="J54" s="128">
        <f t="shared" si="2"/>
        <v>0</v>
      </c>
      <c r="K54" s="128">
        <f t="shared" si="3"/>
        <v>0</v>
      </c>
      <c r="L54" s="327"/>
      <c r="M54" s="328"/>
      <c r="N54" s="327"/>
      <c r="O54" s="328"/>
      <c r="P54" s="16"/>
      <c r="Q54" s="6"/>
    </row>
    <row r="55" spans="1:23" ht="12" customHeight="1" x14ac:dyDescent="0.4">
      <c r="A55" s="365">
        <f>'Rent Roll'!A54:B54</f>
        <v>0</v>
      </c>
      <c r="B55" s="366"/>
      <c r="C55" s="104">
        <f>'Rent Roll'!C54</f>
        <v>0</v>
      </c>
      <c r="D55" s="367">
        <f t="shared" si="1"/>
        <v>0</v>
      </c>
      <c r="E55" s="368"/>
      <c r="F55" s="126">
        <f>'Rent Roll'!E54</f>
        <v>0</v>
      </c>
      <c r="G55" s="155"/>
      <c r="H55" s="244"/>
      <c r="I55" s="154"/>
      <c r="J55" s="128">
        <f t="shared" si="2"/>
        <v>0</v>
      </c>
      <c r="K55" s="128">
        <f t="shared" si="3"/>
        <v>0</v>
      </c>
      <c r="L55" s="327"/>
      <c r="M55" s="328"/>
      <c r="N55" s="327"/>
      <c r="O55" s="328"/>
      <c r="P55" s="16"/>
      <c r="Q55" s="6"/>
      <c r="W55" s="14"/>
    </row>
    <row r="56" spans="1:23" ht="13.15" x14ac:dyDescent="0.4">
      <c r="A56" s="365">
        <f>'Rent Roll'!A55:B55</f>
        <v>0</v>
      </c>
      <c r="B56" s="366"/>
      <c r="C56" s="104">
        <f>'Rent Roll'!C55</f>
        <v>0</v>
      </c>
      <c r="D56" s="367">
        <f t="shared" si="1"/>
        <v>0</v>
      </c>
      <c r="E56" s="368"/>
      <c r="F56" s="126">
        <f>'Rent Roll'!E55</f>
        <v>0</v>
      </c>
      <c r="G56" s="155"/>
      <c r="H56" s="244"/>
      <c r="I56" s="154"/>
      <c r="J56" s="128">
        <f t="shared" si="2"/>
        <v>0</v>
      </c>
      <c r="K56" s="128">
        <f t="shared" si="3"/>
        <v>0</v>
      </c>
      <c r="L56" s="327"/>
      <c r="M56" s="328"/>
      <c r="N56" s="327"/>
      <c r="O56" s="328"/>
      <c r="P56" s="16"/>
      <c r="Q56" s="6"/>
      <c r="W56" s="14"/>
    </row>
    <row r="57" spans="1:23" ht="15" customHeight="1" x14ac:dyDescent="0.4">
      <c r="A57" s="365">
        <f>'Rent Roll'!A56:B56</f>
        <v>0</v>
      </c>
      <c r="B57" s="366"/>
      <c r="C57" s="104">
        <f>'Rent Roll'!C56</f>
        <v>0</v>
      </c>
      <c r="D57" s="367">
        <f t="shared" si="1"/>
        <v>0</v>
      </c>
      <c r="E57" s="368"/>
      <c r="F57" s="126">
        <f>'Rent Roll'!E56</f>
        <v>0</v>
      </c>
      <c r="G57" s="155"/>
      <c r="H57" s="244"/>
      <c r="I57" s="154"/>
      <c r="J57" s="128">
        <f t="shared" si="2"/>
        <v>0</v>
      </c>
      <c r="K57" s="128">
        <f t="shared" si="3"/>
        <v>0</v>
      </c>
      <c r="L57" s="327"/>
      <c r="M57" s="328"/>
      <c r="N57" s="327"/>
      <c r="O57" s="328"/>
      <c r="P57" s="16"/>
      <c r="Q57" s="6"/>
      <c r="W57" s="14"/>
    </row>
    <row r="58" spans="1:23" ht="13.15" x14ac:dyDescent="0.4">
      <c r="A58" s="365">
        <f>'Rent Roll'!A57:B57</f>
        <v>0</v>
      </c>
      <c r="B58" s="366"/>
      <c r="C58" s="104">
        <f>'Rent Roll'!C57</f>
        <v>0</v>
      </c>
      <c r="D58" s="367">
        <f t="shared" si="1"/>
        <v>0</v>
      </c>
      <c r="E58" s="368"/>
      <c r="F58" s="126">
        <f>'Rent Roll'!E57</f>
        <v>0</v>
      </c>
      <c r="G58" s="155"/>
      <c r="H58" s="244"/>
      <c r="I58" s="154"/>
      <c r="J58" s="128">
        <f t="shared" si="2"/>
        <v>0</v>
      </c>
      <c r="K58" s="128">
        <f t="shared" si="3"/>
        <v>0</v>
      </c>
      <c r="L58" s="327"/>
      <c r="M58" s="328"/>
      <c r="N58" s="327"/>
      <c r="O58" s="328"/>
      <c r="P58" s="16"/>
      <c r="Q58" s="6"/>
      <c r="W58" s="14"/>
    </row>
    <row r="59" spans="1:23" ht="13.15" x14ac:dyDescent="0.4">
      <c r="A59" s="365">
        <f>'Rent Roll'!A58:B58</f>
        <v>0</v>
      </c>
      <c r="B59" s="366"/>
      <c r="C59" s="104">
        <f>'Rent Roll'!C58</f>
        <v>0</v>
      </c>
      <c r="D59" s="367">
        <f t="shared" si="1"/>
        <v>0</v>
      </c>
      <c r="E59" s="368"/>
      <c r="F59" s="126">
        <f>'Rent Roll'!E58</f>
        <v>0</v>
      </c>
      <c r="G59" s="155"/>
      <c r="H59" s="244"/>
      <c r="I59" s="154"/>
      <c r="J59" s="128">
        <f t="shared" si="2"/>
        <v>0</v>
      </c>
      <c r="K59" s="128">
        <f t="shared" si="3"/>
        <v>0</v>
      </c>
      <c r="L59" s="327"/>
      <c r="M59" s="328"/>
      <c r="N59" s="327"/>
      <c r="O59" s="328"/>
      <c r="P59" s="16"/>
      <c r="Q59" s="6"/>
      <c r="W59" s="14"/>
    </row>
    <row r="60" spans="1:23" ht="13.15" hidden="1" outlineLevel="1" x14ac:dyDescent="0.4">
      <c r="A60" s="365">
        <f>'Rent Roll'!A59:B59</f>
        <v>0</v>
      </c>
      <c r="B60" s="366"/>
      <c r="C60" s="104">
        <f>'Rent Roll'!C59</f>
        <v>0</v>
      </c>
      <c r="D60" s="367">
        <f t="shared" si="1"/>
        <v>0</v>
      </c>
      <c r="E60" s="368"/>
      <c r="F60" s="126">
        <f>'Rent Roll'!E59</f>
        <v>0</v>
      </c>
      <c r="G60" s="155"/>
      <c r="H60" s="244"/>
      <c r="I60" s="154"/>
      <c r="J60" s="128">
        <f t="shared" si="2"/>
        <v>0</v>
      </c>
      <c r="K60" s="128">
        <f t="shared" si="3"/>
        <v>0</v>
      </c>
      <c r="L60" s="327"/>
      <c r="M60" s="328"/>
      <c r="N60" s="327"/>
      <c r="O60" s="328"/>
      <c r="P60" s="16"/>
      <c r="Q60" s="6"/>
      <c r="W60" s="14"/>
    </row>
    <row r="61" spans="1:23" ht="13.15" hidden="1" outlineLevel="1" x14ac:dyDescent="0.4">
      <c r="A61" s="365">
        <f>'Rent Roll'!A60:B60</f>
        <v>0</v>
      </c>
      <c r="B61" s="366"/>
      <c r="C61" s="104">
        <f>'Rent Roll'!C60</f>
        <v>0</v>
      </c>
      <c r="D61" s="367">
        <f t="shared" si="1"/>
        <v>0</v>
      </c>
      <c r="E61" s="368"/>
      <c r="F61" s="126">
        <f>'Rent Roll'!E60</f>
        <v>0</v>
      </c>
      <c r="G61" s="155"/>
      <c r="H61" s="244"/>
      <c r="I61" s="154"/>
      <c r="J61" s="128">
        <f t="shared" si="2"/>
        <v>0</v>
      </c>
      <c r="K61" s="128">
        <f t="shared" si="3"/>
        <v>0</v>
      </c>
      <c r="L61" s="327"/>
      <c r="M61" s="328"/>
      <c r="N61" s="327"/>
      <c r="O61" s="328"/>
      <c r="P61" s="16"/>
      <c r="Q61" s="6"/>
      <c r="W61" s="14"/>
    </row>
    <row r="62" spans="1:23" ht="13.15" hidden="1" outlineLevel="1" x14ac:dyDescent="0.4">
      <c r="A62" s="365">
        <f>'Rent Roll'!A61:B61</f>
        <v>0</v>
      </c>
      <c r="B62" s="366"/>
      <c r="C62" s="104">
        <f>'Rent Roll'!C61</f>
        <v>0</v>
      </c>
      <c r="D62" s="367">
        <f t="shared" si="1"/>
        <v>0</v>
      </c>
      <c r="E62" s="368"/>
      <c r="F62" s="126">
        <f>'Rent Roll'!E61</f>
        <v>0</v>
      </c>
      <c r="G62" s="155"/>
      <c r="H62" s="244"/>
      <c r="I62" s="154"/>
      <c r="J62" s="128">
        <f t="shared" si="2"/>
        <v>0</v>
      </c>
      <c r="K62" s="128">
        <f t="shared" si="3"/>
        <v>0</v>
      </c>
      <c r="L62" s="327"/>
      <c r="M62" s="328"/>
      <c r="N62" s="327"/>
      <c r="O62" s="328"/>
      <c r="P62" s="16"/>
      <c r="Q62" s="6"/>
      <c r="W62" s="14"/>
    </row>
    <row r="63" spans="1:23" hidden="1" outlineLevel="1" x14ac:dyDescent="0.35">
      <c r="A63" s="365">
        <f>'Rent Roll'!A62:B62</f>
        <v>0</v>
      </c>
      <c r="B63" s="366"/>
      <c r="C63" s="104">
        <f>'Rent Roll'!C62</f>
        <v>0</v>
      </c>
      <c r="D63" s="367">
        <f t="shared" si="1"/>
        <v>0</v>
      </c>
      <c r="E63" s="368"/>
      <c r="F63" s="126">
        <f>'Rent Roll'!E62</f>
        <v>0</v>
      </c>
      <c r="G63" s="155"/>
      <c r="H63" s="244"/>
      <c r="I63" s="154"/>
      <c r="J63" s="128">
        <f t="shared" si="2"/>
        <v>0</v>
      </c>
      <c r="K63" s="128">
        <f t="shared" si="3"/>
        <v>0</v>
      </c>
      <c r="L63" s="327"/>
      <c r="M63" s="328"/>
      <c r="N63" s="327"/>
      <c r="O63" s="328"/>
      <c r="P63" s="16"/>
      <c r="Q63" s="6"/>
    </row>
    <row r="64" spans="1:23" hidden="1" outlineLevel="1" x14ac:dyDescent="0.35">
      <c r="A64" s="365">
        <f>'Rent Roll'!A63:B63</f>
        <v>0</v>
      </c>
      <c r="B64" s="366"/>
      <c r="C64" s="104">
        <f>'Rent Roll'!C63</f>
        <v>0</v>
      </c>
      <c r="D64" s="367">
        <f t="shared" si="1"/>
        <v>0</v>
      </c>
      <c r="E64" s="368"/>
      <c r="F64" s="126">
        <f>'Rent Roll'!E63</f>
        <v>0</v>
      </c>
      <c r="G64" s="155"/>
      <c r="H64" s="244"/>
      <c r="I64" s="154"/>
      <c r="J64" s="128">
        <f t="shared" si="2"/>
        <v>0</v>
      </c>
      <c r="K64" s="128">
        <f t="shared" si="3"/>
        <v>0</v>
      </c>
      <c r="L64" s="327"/>
      <c r="M64" s="328"/>
      <c r="N64" s="327"/>
      <c r="O64" s="328"/>
      <c r="P64" s="16"/>
      <c r="Q64" s="6"/>
    </row>
    <row r="65" spans="1:23" hidden="1" outlineLevel="1" x14ac:dyDescent="0.35">
      <c r="A65" s="365">
        <f>'Rent Roll'!A64:B64</f>
        <v>0</v>
      </c>
      <c r="B65" s="366"/>
      <c r="C65" s="104">
        <f>'Rent Roll'!C64</f>
        <v>0</v>
      </c>
      <c r="D65" s="367">
        <f t="shared" si="1"/>
        <v>0</v>
      </c>
      <c r="E65" s="368"/>
      <c r="F65" s="126">
        <f>'Rent Roll'!E64</f>
        <v>0</v>
      </c>
      <c r="G65" s="155"/>
      <c r="H65" s="244"/>
      <c r="I65" s="154"/>
      <c r="J65" s="128">
        <f t="shared" si="2"/>
        <v>0</v>
      </c>
      <c r="K65" s="128">
        <f t="shared" si="3"/>
        <v>0</v>
      </c>
      <c r="L65" s="281"/>
      <c r="M65" s="282"/>
      <c r="N65" s="281"/>
      <c r="O65" s="282"/>
      <c r="P65" s="16"/>
      <c r="Q65" s="6"/>
    </row>
    <row r="66" spans="1:23" hidden="1" outlineLevel="1" x14ac:dyDescent="0.35">
      <c r="A66" s="365">
        <f>'Rent Roll'!A65:B65</f>
        <v>0</v>
      </c>
      <c r="B66" s="366"/>
      <c r="C66" s="104">
        <f>'Rent Roll'!C65</f>
        <v>0</v>
      </c>
      <c r="D66" s="367">
        <f t="shared" si="1"/>
        <v>0</v>
      </c>
      <c r="E66" s="368"/>
      <c r="F66" s="126">
        <f>'Rent Roll'!E65</f>
        <v>0</v>
      </c>
      <c r="G66" s="155"/>
      <c r="H66" s="244"/>
      <c r="I66" s="154"/>
      <c r="J66" s="128">
        <f t="shared" si="2"/>
        <v>0</v>
      </c>
      <c r="K66" s="128">
        <f t="shared" si="3"/>
        <v>0</v>
      </c>
      <c r="L66" s="281"/>
      <c r="M66" s="282"/>
      <c r="N66" s="281"/>
      <c r="O66" s="282"/>
      <c r="P66" s="16"/>
      <c r="Q66" s="6"/>
    </row>
    <row r="67" spans="1:23" hidden="1" outlineLevel="1" x14ac:dyDescent="0.35">
      <c r="A67" s="365">
        <f>'Rent Roll'!A66:B66</f>
        <v>0</v>
      </c>
      <c r="B67" s="366"/>
      <c r="C67" s="104">
        <f>'Rent Roll'!C66</f>
        <v>0</v>
      </c>
      <c r="D67" s="367">
        <f t="shared" si="1"/>
        <v>0</v>
      </c>
      <c r="E67" s="368"/>
      <c r="F67" s="126">
        <f>'Rent Roll'!E66</f>
        <v>0</v>
      </c>
      <c r="G67" s="155"/>
      <c r="H67" s="244"/>
      <c r="I67" s="154"/>
      <c r="J67" s="128">
        <f t="shared" si="2"/>
        <v>0</v>
      </c>
      <c r="K67" s="128">
        <f t="shared" si="3"/>
        <v>0</v>
      </c>
      <c r="L67" s="281"/>
      <c r="M67" s="282"/>
      <c r="N67" s="281"/>
      <c r="O67" s="282"/>
      <c r="P67" s="16"/>
      <c r="Q67" s="6"/>
    </row>
    <row r="68" spans="1:23" hidden="1" outlineLevel="1" x14ac:dyDescent="0.35">
      <c r="A68" s="365">
        <f>'Rent Roll'!A67:B67</f>
        <v>0</v>
      </c>
      <c r="B68" s="366"/>
      <c r="C68" s="104">
        <f>'Rent Roll'!C67</f>
        <v>0</v>
      </c>
      <c r="D68" s="367">
        <f t="shared" si="1"/>
        <v>0</v>
      </c>
      <c r="E68" s="368"/>
      <c r="F68" s="126">
        <f>'Rent Roll'!E67</f>
        <v>0</v>
      </c>
      <c r="G68" s="155"/>
      <c r="H68" s="244"/>
      <c r="I68" s="154"/>
      <c r="J68" s="128">
        <f t="shared" si="2"/>
        <v>0</v>
      </c>
      <c r="K68" s="128">
        <f t="shared" si="3"/>
        <v>0</v>
      </c>
      <c r="L68" s="327"/>
      <c r="M68" s="328"/>
      <c r="N68" s="327"/>
      <c r="O68" s="328"/>
      <c r="P68" s="16"/>
      <c r="Q68" s="6"/>
    </row>
    <row r="69" spans="1:23" hidden="1" outlineLevel="1" x14ac:dyDescent="0.35">
      <c r="A69" s="365">
        <f>'Rent Roll'!A68:B68</f>
        <v>0</v>
      </c>
      <c r="B69" s="366"/>
      <c r="C69" s="104">
        <f>'Rent Roll'!C68</f>
        <v>0</v>
      </c>
      <c r="D69" s="367">
        <f t="shared" si="1"/>
        <v>0</v>
      </c>
      <c r="E69" s="368"/>
      <c r="F69" s="126">
        <f>'Rent Roll'!E68</f>
        <v>0</v>
      </c>
      <c r="G69" s="155"/>
      <c r="H69" s="244"/>
      <c r="I69" s="154"/>
      <c r="J69" s="128">
        <f t="shared" si="2"/>
        <v>0</v>
      </c>
      <c r="K69" s="128">
        <f t="shared" si="3"/>
        <v>0</v>
      </c>
      <c r="L69" s="327"/>
      <c r="M69" s="328"/>
      <c r="N69" s="327"/>
      <c r="O69" s="328"/>
      <c r="P69" s="16"/>
      <c r="Q69" s="6"/>
    </row>
    <row r="70" spans="1:23" hidden="1" outlineLevel="1" x14ac:dyDescent="0.35">
      <c r="A70" s="365">
        <f>'Rent Roll'!A69:B69</f>
        <v>0</v>
      </c>
      <c r="B70" s="366"/>
      <c r="C70" s="104">
        <f>'Rent Roll'!C69</f>
        <v>0</v>
      </c>
      <c r="D70" s="367">
        <f t="shared" si="1"/>
        <v>0</v>
      </c>
      <c r="E70" s="368"/>
      <c r="F70" s="126">
        <f>'Rent Roll'!E69</f>
        <v>0</v>
      </c>
      <c r="G70" s="155"/>
      <c r="H70" s="244"/>
      <c r="I70" s="154"/>
      <c r="J70" s="128">
        <f t="shared" si="2"/>
        <v>0</v>
      </c>
      <c r="K70" s="128">
        <f t="shared" si="3"/>
        <v>0</v>
      </c>
      <c r="L70" s="327"/>
      <c r="M70" s="328"/>
      <c r="N70" s="327"/>
      <c r="O70" s="328"/>
      <c r="P70" s="16"/>
      <c r="Q70" s="6"/>
    </row>
    <row r="71" spans="1:23" hidden="1" outlineLevel="1" x14ac:dyDescent="0.35">
      <c r="A71" s="365">
        <f>'Rent Roll'!A70:B70</f>
        <v>0</v>
      </c>
      <c r="B71" s="366"/>
      <c r="C71" s="104">
        <f>'Rent Roll'!C70</f>
        <v>0</v>
      </c>
      <c r="D71" s="367">
        <f t="shared" si="1"/>
        <v>0</v>
      </c>
      <c r="E71" s="368"/>
      <c r="F71" s="126">
        <f>'Rent Roll'!E70</f>
        <v>0</v>
      </c>
      <c r="G71" s="155"/>
      <c r="H71" s="244"/>
      <c r="I71" s="154"/>
      <c r="J71" s="128">
        <f t="shared" si="2"/>
        <v>0</v>
      </c>
      <c r="K71" s="128">
        <f t="shared" si="3"/>
        <v>0</v>
      </c>
      <c r="L71" s="327"/>
      <c r="M71" s="328"/>
      <c r="N71" s="327"/>
      <c r="O71" s="328"/>
      <c r="P71" s="16"/>
      <c r="Q71" s="6"/>
    </row>
    <row r="72" spans="1:23" hidden="1" outlineLevel="1" x14ac:dyDescent="0.35">
      <c r="A72" s="365">
        <f>'Rent Roll'!A71:B71</f>
        <v>0</v>
      </c>
      <c r="B72" s="366"/>
      <c r="C72" s="104">
        <f>'Rent Roll'!C71</f>
        <v>0</v>
      </c>
      <c r="D72" s="367">
        <f t="shared" si="1"/>
        <v>0</v>
      </c>
      <c r="E72" s="368"/>
      <c r="F72" s="126">
        <f>'Rent Roll'!E71</f>
        <v>0</v>
      </c>
      <c r="G72" s="155"/>
      <c r="H72" s="244"/>
      <c r="I72" s="154"/>
      <c r="J72" s="128">
        <f t="shared" si="2"/>
        <v>0</v>
      </c>
      <c r="K72" s="128">
        <f t="shared" si="3"/>
        <v>0</v>
      </c>
      <c r="L72" s="327"/>
      <c r="M72" s="328"/>
      <c r="N72" s="327"/>
      <c r="O72" s="328"/>
      <c r="P72" s="16"/>
      <c r="Q72" s="6"/>
    </row>
    <row r="73" spans="1:23" hidden="1" outlineLevel="1" x14ac:dyDescent="0.35">
      <c r="A73" s="365">
        <f>'Rent Roll'!A72:B72</f>
        <v>0</v>
      </c>
      <c r="B73" s="366"/>
      <c r="C73" s="104">
        <f>'Rent Roll'!C72</f>
        <v>0</v>
      </c>
      <c r="D73" s="367">
        <f t="shared" si="1"/>
        <v>0</v>
      </c>
      <c r="E73" s="368"/>
      <c r="F73" s="126">
        <f>'Rent Roll'!E72</f>
        <v>0</v>
      </c>
      <c r="G73" s="155"/>
      <c r="H73" s="244"/>
      <c r="I73" s="154"/>
      <c r="J73" s="128">
        <f t="shared" si="2"/>
        <v>0</v>
      </c>
      <c r="K73" s="128">
        <f t="shared" si="3"/>
        <v>0</v>
      </c>
      <c r="L73" s="327"/>
      <c r="M73" s="328"/>
      <c r="N73" s="327"/>
      <c r="O73" s="328"/>
      <c r="P73" s="16"/>
      <c r="Q73" s="6"/>
    </row>
    <row r="74" spans="1:23" ht="12" hidden="1" customHeight="1" outlineLevel="1" x14ac:dyDescent="0.4">
      <c r="A74" s="365">
        <f>'Rent Roll'!A73:B73</f>
        <v>0</v>
      </c>
      <c r="B74" s="366"/>
      <c r="C74" s="104">
        <f>'Rent Roll'!C73</f>
        <v>0</v>
      </c>
      <c r="D74" s="367">
        <f t="shared" si="1"/>
        <v>0</v>
      </c>
      <c r="E74" s="368"/>
      <c r="F74" s="126">
        <f>'Rent Roll'!E73</f>
        <v>0</v>
      </c>
      <c r="G74" s="155"/>
      <c r="H74" s="244"/>
      <c r="I74" s="154"/>
      <c r="J74" s="128">
        <f t="shared" si="2"/>
        <v>0</v>
      </c>
      <c r="K74" s="128">
        <f t="shared" si="3"/>
        <v>0</v>
      </c>
      <c r="L74" s="327"/>
      <c r="M74" s="328"/>
      <c r="N74" s="327"/>
      <c r="O74" s="328"/>
      <c r="P74" s="16"/>
      <c r="Q74" s="6"/>
      <c r="W74" s="14"/>
    </row>
    <row r="75" spans="1:23" ht="13.15" hidden="1" outlineLevel="1" x14ac:dyDescent="0.4">
      <c r="A75" s="365">
        <f>'Rent Roll'!A74:B74</f>
        <v>0</v>
      </c>
      <c r="B75" s="366"/>
      <c r="C75" s="104">
        <f>'Rent Roll'!C74</f>
        <v>0</v>
      </c>
      <c r="D75" s="367">
        <f t="shared" ref="D75:D138" si="4">$F$7</f>
        <v>0</v>
      </c>
      <c r="E75" s="368"/>
      <c r="F75" s="126">
        <f>'Rent Roll'!E74</f>
        <v>0</v>
      </c>
      <c r="G75" s="155"/>
      <c r="H75" s="244"/>
      <c r="I75" s="154"/>
      <c r="J75" s="128">
        <f t="shared" ref="J75:J138" si="5">I75-G75</f>
        <v>0</v>
      </c>
      <c r="K75" s="128">
        <f t="shared" ref="K75:K138" si="6">IF(D75="YES",F75-J75,F75)</f>
        <v>0</v>
      </c>
      <c r="L75" s="327"/>
      <c r="M75" s="328"/>
      <c r="N75" s="327"/>
      <c r="O75" s="328"/>
      <c r="P75" s="16"/>
      <c r="Q75" s="6"/>
      <c r="W75" s="14"/>
    </row>
    <row r="76" spans="1:23" ht="15" hidden="1" customHeight="1" outlineLevel="1" x14ac:dyDescent="0.4">
      <c r="A76" s="365">
        <f>'Rent Roll'!A75:B75</f>
        <v>0</v>
      </c>
      <c r="B76" s="366"/>
      <c r="C76" s="104">
        <f>'Rent Roll'!C75</f>
        <v>0</v>
      </c>
      <c r="D76" s="367">
        <f t="shared" si="4"/>
        <v>0</v>
      </c>
      <c r="E76" s="368"/>
      <c r="F76" s="126">
        <f>'Rent Roll'!E75</f>
        <v>0</v>
      </c>
      <c r="G76" s="155"/>
      <c r="H76" s="244"/>
      <c r="I76" s="154"/>
      <c r="J76" s="128">
        <f t="shared" si="5"/>
        <v>0</v>
      </c>
      <c r="K76" s="128">
        <f t="shared" si="6"/>
        <v>0</v>
      </c>
      <c r="L76" s="327"/>
      <c r="M76" s="328"/>
      <c r="N76" s="327"/>
      <c r="O76" s="328"/>
      <c r="P76" s="16"/>
      <c r="Q76" s="6"/>
      <c r="W76" s="14"/>
    </row>
    <row r="77" spans="1:23" ht="13.15" hidden="1" outlineLevel="1" x14ac:dyDescent="0.4">
      <c r="A77" s="365">
        <f>'Rent Roll'!A76:B76</f>
        <v>0</v>
      </c>
      <c r="B77" s="366"/>
      <c r="C77" s="104">
        <f>'Rent Roll'!C76</f>
        <v>0</v>
      </c>
      <c r="D77" s="367">
        <f t="shared" si="4"/>
        <v>0</v>
      </c>
      <c r="E77" s="368"/>
      <c r="F77" s="126">
        <f>'Rent Roll'!E76</f>
        <v>0</v>
      </c>
      <c r="G77" s="155"/>
      <c r="H77" s="244"/>
      <c r="I77" s="154"/>
      <c r="J77" s="128">
        <f t="shared" si="5"/>
        <v>0</v>
      </c>
      <c r="K77" s="128">
        <f t="shared" si="6"/>
        <v>0</v>
      </c>
      <c r="L77" s="327"/>
      <c r="M77" s="328"/>
      <c r="N77" s="327"/>
      <c r="O77" s="328"/>
      <c r="P77" s="16"/>
      <c r="Q77" s="6"/>
      <c r="W77" s="14"/>
    </row>
    <row r="78" spans="1:23" ht="13.15" hidden="1" outlineLevel="1" x14ac:dyDescent="0.4">
      <c r="A78" s="365">
        <f>'Rent Roll'!A77:B77</f>
        <v>0</v>
      </c>
      <c r="B78" s="366"/>
      <c r="C78" s="104">
        <f>'Rent Roll'!C77</f>
        <v>0</v>
      </c>
      <c r="D78" s="367">
        <f t="shared" si="4"/>
        <v>0</v>
      </c>
      <c r="E78" s="368"/>
      <c r="F78" s="126">
        <f>'Rent Roll'!E77</f>
        <v>0</v>
      </c>
      <c r="G78" s="155"/>
      <c r="H78" s="244"/>
      <c r="I78" s="154"/>
      <c r="J78" s="128">
        <f t="shared" si="5"/>
        <v>0</v>
      </c>
      <c r="K78" s="128">
        <f t="shared" si="6"/>
        <v>0</v>
      </c>
      <c r="L78" s="327"/>
      <c r="M78" s="328"/>
      <c r="N78" s="327"/>
      <c r="O78" s="328"/>
      <c r="P78" s="16"/>
      <c r="Q78" s="6"/>
      <c r="W78" s="14"/>
    </row>
    <row r="79" spans="1:23" ht="13.15" hidden="1" outlineLevel="1" x14ac:dyDescent="0.4">
      <c r="A79" s="365">
        <f>'Rent Roll'!A78:B78</f>
        <v>0</v>
      </c>
      <c r="B79" s="366"/>
      <c r="C79" s="104">
        <f>'Rent Roll'!C78</f>
        <v>0</v>
      </c>
      <c r="D79" s="367">
        <f t="shared" si="4"/>
        <v>0</v>
      </c>
      <c r="E79" s="368"/>
      <c r="F79" s="126">
        <f>'Rent Roll'!E78</f>
        <v>0</v>
      </c>
      <c r="G79" s="155"/>
      <c r="H79" s="244"/>
      <c r="I79" s="154"/>
      <c r="J79" s="128">
        <f t="shared" si="5"/>
        <v>0</v>
      </c>
      <c r="K79" s="128">
        <f t="shared" si="6"/>
        <v>0</v>
      </c>
      <c r="L79" s="327"/>
      <c r="M79" s="328"/>
      <c r="N79" s="327"/>
      <c r="O79" s="328"/>
      <c r="P79" s="16"/>
      <c r="Q79" s="6"/>
      <c r="W79" s="14"/>
    </row>
    <row r="80" spans="1:23" ht="13.15" hidden="1" outlineLevel="1" x14ac:dyDescent="0.4">
      <c r="A80" s="365">
        <f>'Rent Roll'!A79:B79</f>
        <v>0</v>
      </c>
      <c r="B80" s="366"/>
      <c r="C80" s="104">
        <f>'Rent Roll'!C79</f>
        <v>0</v>
      </c>
      <c r="D80" s="367">
        <f t="shared" si="4"/>
        <v>0</v>
      </c>
      <c r="E80" s="368"/>
      <c r="F80" s="126">
        <f>'Rent Roll'!E79</f>
        <v>0</v>
      </c>
      <c r="G80" s="155"/>
      <c r="H80" s="244"/>
      <c r="I80" s="154"/>
      <c r="J80" s="128">
        <f t="shared" si="5"/>
        <v>0</v>
      </c>
      <c r="K80" s="128">
        <f t="shared" si="6"/>
        <v>0</v>
      </c>
      <c r="L80" s="327"/>
      <c r="M80" s="328"/>
      <c r="N80" s="327"/>
      <c r="O80" s="328"/>
      <c r="P80" s="16"/>
      <c r="Q80" s="6"/>
      <c r="W80" s="14"/>
    </row>
    <row r="81" spans="1:23" ht="13.15" hidden="1" outlineLevel="1" x14ac:dyDescent="0.4">
      <c r="A81" s="365">
        <f>'Rent Roll'!A80:B80</f>
        <v>0</v>
      </c>
      <c r="B81" s="366"/>
      <c r="C81" s="104">
        <f>'Rent Roll'!C80</f>
        <v>0</v>
      </c>
      <c r="D81" s="367">
        <f t="shared" si="4"/>
        <v>0</v>
      </c>
      <c r="E81" s="368"/>
      <c r="F81" s="126">
        <f>'Rent Roll'!E80</f>
        <v>0</v>
      </c>
      <c r="G81" s="155"/>
      <c r="H81" s="244"/>
      <c r="I81" s="154"/>
      <c r="J81" s="128">
        <f t="shared" si="5"/>
        <v>0</v>
      </c>
      <c r="K81" s="128">
        <f t="shared" si="6"/>
        <v>0</v>
      </c>
      <c r="L81" s="327"/>
      <c r="M81" s="328"/>
      <c r="N81" s="327"/>
      <c r="O81" s="328"/>
      <c r="P81" s="16"/>
      <c r="Q81" s="6"/>
      <c r="W81" s="14"/>
    </row>
    <row r="82" spans="1:23" hidden="1" outlineLevel="1" x14ac:dyDescent="0.35">
      <c r="A82" s="365">
        <f>'Rent Roll'!A81:B81</f>
        <v>0</v>
      </c>
      <c r="B82" s="366"/>
      <c r="C82" s="104">
        <f>'Rent Roll'!C81</f>
        <v>0</v>
      </c>
      <c r="D82" s="367">
        <f t="shared" si="4"/>
        <v>0</v>
      </c>
      <c r="E82" s="368"/>
      <c r="F82" s="126">
        <f>'Rent Roll'!E81</f>
        <v>0</v>
      </c>
      <c r="G82" s="155"/>
      <c r="H82" s="244"/>
      <c r="I82" s="154"/>
      <c r="J82" s="128">
        <f t="shared" si="5"/>
        <v>0</v>
      </c>
      <c r="K82" s="128">
        <f t="shared" si="6"/>
        <v>0</v>
      </c>
      <c r="L82" s="327"/>
      <c r="M82" s="328"/>
      <c r="N82" s="327"/>
      <c r="O82" s="328"/>
      <c r="P82" s="16"/>
      <c r="Q82" s="6"/>
    </row>
    <row r="83" spans="1:23" hidden="1" outlineLevel="1" x14ac:dyDescent="0.35">
      <c r="A83" s="365">
        <f>'Rent Roll'!A82:B82</f>
        <v>0</v>
      </c>
      <c r="B83" s="366"/>
      <c r="C83" s="104">
        <f>'Rent Roll'!C82</f>
        <v>0</v>
      </c>
      <c r="D83" s="367">
        <f t="shared" si="4"/>
        <v>0</v>
      </c>
      <c r="E83" s="368"/>
      <c r="F83" s="126">
        <f>'Rent Roll'!E82</f>
        <v>0</v>
      </c>
      <c r="G83" s="155"/>
      <c r="H83" s="244"/>
      <c r="I83" s="154"/>
      <c r="J83" s="128">
        <f t="shared" si="5"/>
        <v>0</v>
      </c>
      <c r="K83" s="128">
        <f t="shared" si="6"/>
        <v>0</v>
      </c>
      <c r="L83" s="327"/>
      <c r="M83" s="328"/>
      <c r="N83" s="327"/>
      <c r="O83" s="328"/>
      <c r="P83" s="16"/>
      <c r="Q83" s="6"/>
    </row>
    <row r="84" spans="1:23" hidden="1" outlineLevel="1" x14ac:dyDescent="0.35">
      <c r="A84" s="365">
        <f>'Rent Roll'!A83:B83</f>
        <v>0</v>
      </c>
      <c r="B84" s="366"/>
      <c r="C84" s="104">
        <f>'Rent Roll'!C83</f>
        <v>0</v>
      </c>
      <c r="D84" s="367">
        <f t="shared" si="4"/>
        <v>0</v>
      </c>
      <c r="E84" s="368"/>
      <c r="F84" s="126">
        <f>'Rent Roll'!E83</f>
        <v>0</v>
      </c>
      <c r="G84" s="155"/>
      <c r="H84" s="244"/>
      <c r="I84" s="154"/>
      <c r="J84" s="128">
        <f t="shared" si="5"/>
        <v>0</v>
      </c>
      <c r="K84" s="128">
        <f t="shared" si="6"/>
        <v>0</v>
      </c>
      <c r="L84" s="281"/>
      <c r="M84" s="282"/>
      <c r="N84" s="281"/>
      <c r="O84" s="282"/>
      <c r="P84" s="16"/>
      <c r="Q84" s="6"/>
    </row>
    <row r="85" spans="1:23" hidden="1" outlineLevel="1" x14ac:dyDescent="0.35">
      <c r="A85" s="365">
        <f>'Rent Roll'!A84:B84</f>
        <v>0</v>
      </c>
      <c r="B85" s="366"/>
      <c r="C85" s="104">
        <f>'Rent Roll'!C84</f>
        <v>0</v>
      </c>
      <c r="D85" s="367">
        <f t="shared" si="4"/>
        <v>0</v>
      </c>
      <c r="E85" s="368"/>
      <c r="F85" s="126">
        <f>'Rent Roll'!E84</f>
        <v>0</v>
      </c>
      <c r="G85" s="155"/>
      <c r="H85" s="244"/>
      <c r="I85" s="154"/>
      <c r="J85" s="128">
        <f t="shared" si="5"/>
        <v>0</v>
      </c>
      <c r="K85" s="128">
        <f t="shared" si="6"/>
        <v>0</v>
      </c>
      <c r="L85" s="281"/>
      <c r="M85" s="282"/>
      <c r="N85" s="281"/>
      <c r="O85" s="282"/>
      <c r="P85" s="16"/>
      <c r="Q85" s="6"/>
    </row>
    <row r="86" spans="1:23" hidden="1" outlineLevel="1" x14ac:dyDescent="0.35">
      <c r="A86" s="365">
        <f>'Rent Roll'!A85:B85</f>
        <v>0</v>
      </c>
      <c r="B86" s="366"/>
      <c r="C86" s="104">
        <f>'Rent Roll'!C85</f>
        <v>0</v>
      </c>
      <c r="D86" s="367">
        <f t="shared" si="4"/>
        <v>0</v>
      </c>
      <c r="E86" s="368"/>
      <c r="F86" s="126">
        <f>'Rent Roll'!E85</f>
        <v>0</v>
      </c>
      <c r="G86" s="155"/>
      <c r="H86" s="244"/>
      <c r="I86" s="154"/>
      <c r="J86" s="128">
        <f t="shared" si="5"/>
        <v>0</v>
      </c>
      <c r="K86" s="128">
        <f t="shared" si="6"/>
        <v>0</v>
      </c>
      <c r="L86" s="281"/>
      <c r="M86" s="282"/>
      <c r="N86" s="281"/>
      <c r="O86" s="282"/>
      <c r="P86" s="16"/>
      <c r="Q86" s="6"/>
    </row>
    <row r="87" spans="1:23" hidden="1" outlineLevel="1" x14ac:dyDescent="0.35">
      <c r="A87" s="365">
        <f>'Rent Roll'!A86:B86</f>
        <v>0</v>
      </c>
      <c r="B87" s="366"/>
      <c r="C87" s="104">
        <f>'Rent Roll'!C86</f>
        <v>0</v>
      </c>
      <c r="D87" s="367">
        <f t="shared" si="4"/>
        <v>0</v>
      </c>
      <c r="E87" s="368"/>
      <c r="F87" s="126">
        <f>'Rent Roll'!E86</f>
        <v>0</v>
      </c>
      <c r="G87" s="155"/>
      <c r="H87" s="244"/>
      <c r="I87" s="154"/>
      <c r="J87" s="128">
        <f t="shared" si="5"/>
        <v>0</v>
      </c>
      <c r="K87" s="128">
        <f t="shared" si="6"/>
        <v>0</v>
      </c>
      <c r="L87" s="327"/>
      <c r="M87" s="328"/>
      <c r="N87" s="327"/>
      <c r="O87" s="328"/>
      <c r="P87" s="16"/>
      <c r="Q87" s="6"/>
    </row>
    <row r="88" spans="1:23" hidden="1" outlineLevel="1" x14ac:dyDescent="0.35">
      <c r="A88" s="365">
        <f>'Rent Roll'!A87:B87</f>
        <v>0</v>
      </c>
      <c r="B88" s="366"/>
      <c r="C88" s="104">
        <f>'Rent Roll'!C87</f>
        <v>0</v>
      </c>
      <c r="D88" s="367">
        <f t="shared" si="4"/>
        <v>0</v>
      </c>
      <c r="E88" s="368"/>
      <c r="F88" s="126">
        <f>'Rent Roll'!E87</f>
        <v>0</v>
      </c>
      <c r="G88" s="155"/>
      <c r="H88" s="244"/>
      <c r="I88" s="154"/>
      <c r="J88" s="128">
        <f t="shared" si="5"/>
        <v>0</v>
      </c>
      <c r="K88" s="128">
        <f t="shared" si="6"/>
        <v>0</v>
      </c>
      <c r="L88" s="327"/>
      <c r="M88" s="328"/>
      <c r="N88" s="327"/>
      <c r="O88" s="328"/>
      <c r="P88" s="16"/>
      <c r="Q88" s="6"/>
    </row>
    <row r="89" spans="1:23" hidden="1" outlineLevel="1" x14ac:dyDescent="0.35">
      <c r="A89" s="365">
        <f>'Rent Roll'!A88:B88</f>
        <v>0</v>
      </c>
      <c r="B89" s="366"/>
      <c r="C89" s="104">
        <f>'Rent Roll'!C88</f>
        <v>0</v>
      </c>
      <c r="D89" s="367">
        <f t="shared" si="4"/>
        <v>0</v>
      </c>
      <c r="E89" s="368"/>
      <c r="F89" s="126">
        <f>'Rent Roll'!E88</f>
        <v>0</v>
      </c>
      <c r="G89" s="155"/>
      <c r="H89" s="244"/>
      <c r="I89" s="154"/>
      <c r="J89" s="128">
        <f t="shared" si="5"/>
        <v>0</v>
      </c>
      <c r="K89" s="128">
        <f t="shared" si="6"/>
        <v>0</v>
      </c>
      <c r="L89" s="327"/>
      <c r="M89" s="328"/>
      <c r="N89" s="327"/>
      <c r="O89" s="328"/>
      <c r="P89" s="16"/>
      <c r="Q89" s="6"/>
    </row>
    <row r="90" spans="1:23" hidden="1" outlineLevel="1" x14ac:dyDescent="0.35">
      <c r="A90" s="365">
        <f>'Rent Roll'!A89:B89</f>
        <v>0</v>
      </c>
      <c r="B90" s="366"/>
      <c r="C90" s="104">
        <f>'Rent Roll'!C89</f>
        <v>0</v>
      </c>
      <c r="D90" s="367">
        <f t="shared" si="4"/>
        <v>0</v>
      </c>
      <c r="E90" s="368"/>
      <c r="F90" s="126">
        <f>'Rent Roll'!E89</f>
        <v>0</v>
      </c>
      <c r="G90" s="155"/>
      <c r="H90" s="244"/>
      <c r="I90" s="154"/>
      <c r="J90" s="128">
        <f t="shared" si="5"/>
        <v>0</v>
      </c>
      <c r="K90" s="128">
        <f t="shared" si="6"/>
        <v>0</v>
      </c>
      <c r="L90" s="327"/>
      <c r="M90" s="328"/>
      <c r="N90" s="327"/>
      <c r="O90" s="328"/>
      <c r="P90" s="16"/>
      <c r="Q90" s="6"/>
    </row>
    <row r="91" spans="1:23" hidden="1" outlineLevel="1" x14ac:dyDescent="0.35">
      <c r="A91" s="365">
        <f>'Rent Roll'!A90:B90</f>
        <v>0</v>
      </c>
      <c r="B91" s="366"/>
      <c r="C91" s="104">
        <f>'Rent Roll'!C90</f>
        <v>0</v>
      </c>
      <c r="D91" s="367">
        <f t="shared" si="4"/>
        <v>0</v>
      </c>
      <c r="E91" s="368"/>
      <c r="F91" s="126">
        <f>'Rent Roll'!E90</f>
        <v>0</v>
      </c>
      <c r="G91" s="155"/>
      <c r="H91" s="244"/>
      <c r="I91" s="154"/>
      <c r="J91" s="128">
        <f t="shared" si="5"/>
        <v>0</v>
      </c>
      <c r="K91" s="128">
        <f t="shared" si="6"/>
        <v>0</v>
      </c>
      <c r="L91" s="327"/>
      <c r="M91" s="328"/>
      <c r="N91" s="327"/>
      <c r="O91" s="328"/>
      <c r="P91" s="16"/>
      <c r="Q91" s="6"/>
    </row>
    <row r="92" spans="1:23" hidden="1" outlineLevel="1" x14ac:dyDescent="0.35">
      <c r="A92" s="365">
        <f>'Rent Roll'!A91:B91</f>
        <v>0</v>
      </c>
      <c r="B92" s="366"/>
      <c r="C92" s="104">
        <f>'Rent Roll'!C91</f>
        <v>0</v>
      </c>
      <c r="D92" s="367">
        <f t="shared" si="4"/>
        <v>0</v>
      </c>
      <c r="E92" s="368"/>
      <c r="F92" s="126">
        <f>'Rent Roll'!E91</f>
        <v>0</v>
      </c>
      <c r="G92" s="155"/>
      <c r="H92" s="244"/>
      <c r="I92" s="154"/>
      <c r="J92" s="128">
        <f t="shared" si="5"/>
        <v>0</v>
      </c>
      <c r="K92" s="128">
        <f t="shared" si="6"/>
        <v>0</v>
      </c>
      <c r="L92" s="327"/>
      <c r="M92" s="328"/>
      <c r="N92" s="327"/>
      <c r="O92" s="328"/>
      <c r="P92" s="16"/>
      <c r="Q92" s="6"/>
    </row>
    <row r="93" spans="1:23" ht="12" hidden="1" customHeight="1" outlineLevel="1" x14ac:dyDescent="0.4">
      <c r="A93" s="365">
        <f>'Rent Roll'!A92:B92</f>
        <v>0</v>
      </c>
      <c r="B93" s="366"/>
      <c r="C93" s="104">
        <f>'Rent Roll'!C92</f>
        <v>0</v>
      </c>
      <c r="D93" s="367">
        <f t="shared" si="4"/>
        <v>0</v>
      </c>
      <c r="E93" s="368"/>
      <c r="F93" s="126">
        <f>'Rent Roll'!E92</f>
        <v>0</v>
      </c>
      <c r="G93" s="155"/>
      <c r="H93" s="244"/>
      <c r="I93" s="154"/>
      <c r="J93" s="128">
        <f t="shared" si="5"/>
        <v>0</v>
      </c>
      <c r="K93" s="128">
        <f t="shared" si="6"/>
        <v>0</v>
      </c>
      <c r="L93" s="327"/>
      <c r="M93" s="328"/>
      <c r="N93" s="327"/>
      <c r="O93" s="328"/>
      <c r="P93" s="16"/>
      <c r="Q93" s="6"/>
      <c r="W93" s="14"/>
    </row>
    <row r="94" spans="1:23" ht="13.15" hidden="1" outlineLevel="1" x14ac:dyDescent="0.4">
      <c r="A94" s="365">
        <f>'Rent Roll'!A93:B93</f>
        <v>0</v>
      </c>
      <c r="B94" s="366"/>
      <c r="C94" s="104">
        <f>'Rent Roll'!C93</f>
        <v>0</v>
      </c>
      <c r="D94" s="367">
        <f t="shared" si="4"/>
        <v>0</v>
      </c>
      <c r="E94" s="368"/>
      <c r="F94" s="126">
        <f>'Rent Roll'!E93</f>
        <v>0</v>
      </c>
      <c r="G94" s="155"/>
      <c r="H94" s="244"/>
      <c r="I94" s="154"/>
      <c r="J94" s="128">
        <f t="shared" si="5"/>
        <v>0</v>
      </c>
      <c r="K94" s="128">
        <f t="shared" si="6"/>
        <v>0</v>
      </c>
      <c r="L94" s="327"/>
      <c r="M94" s="328"/>
      <c r="N94" s="327"/>
      <c r="O94" s="328"/>
      <c r="P94" s="16"/>
      <c r="Q94" s="6"/>
      <c r="W94" s="14"/>
    </row>
    <row r="95" spans="1:23" ht="15" hidden="1" customHeight="1" outlineLevel="1" x14ac:dyDescent="0.4">
      <c r="A95" s="365">
        <f>'Rent Roll'!A94:B94</f>
        <v>0</v>
      </c>
      <c r="B95" s="366"/>
      <c r="C95" s="104">
        <f>'Rent Roll'!C94</f>
        <v>0</v>
      </c>
      <c r="D95" s="367">
        <f t="shared" si="4"/>
        <v>0</v>
      </c>
      <c r="E95" s="368"/>
      <c r="F95" s="126">
        <f>'Rent Roll'!E94</f>
        <v>0</v>
      </c>
      <c r="G95" s="155"/>
      <c r="H95" s="244"/>
      <c r="I95" s="154"/>
      <c r="J95" s="128">
        <f t="shared" si="5"/>
        <v>0</v>
      </c>
      <c r="K95" s="128">
        <f t="shared" si="6"/>
        <v>0</v>
      </c>
      <c r="L95" s="327"/>
      <c r="M95" s="328"/>
      <c r="N95" s="327"/>
      <c r="O95" s="328"/>
      <c r="P95" s="16"/>
      <c r="Q95" s="6"/>
      <c r="W95" s="14"/>
    </row>
    <row r="96" spans="1:23" ht="13.15" hidden="1" outlineLevel="1" x14ac:dyDescent="0.4">
      <c r="A96" s="365">
        <f>'Rent Roll'!A95:B95</f>
        <v>0</v>
      </c>
      <c r="B96" s="366"/>
      <c r="C96" s="104">
        <f>'Rent Roll'!C95</f>
        <v>0</v>
      </c>
      <c r="D96" s="367">
        <f t="shared" si="4"/>
        <v>0</v>
      </c>
      <c r="E96" s="368"/>
      <c r="F96" s="126">
        <f>'Rent Roll'!E95</f>
        <v>0</v>
      </c>
      <c r="G96" s="155"/>
      <c r="H96" s="244"/>
      <c r="I96" s="154"/>
      <c r="J96" s="128">
        <f t="shared" si="5"/>
        <v>0</v>
      </c>
      <c r="K96" s="128">
        <f t="shared" si="6"/>
        <v>0</v>
      </c>
      <c r="L96" s="327"/>
      <c r="M96" s="328"/>
      <c r="N96" s="327"/>
      <c r="O96" s="328"/>
      <c r="P96" s="16"/>
      <c r="Q96" s="6"/>
      <c r="W96" s="14"/>
    </row>
    <row r="97" spans="1:23" ht="13.15" hidden="1" outlineLevel="1" x14ac:dyDescent="0.4">
      <c r="A97" s="365">
        <f>'Rent Roll'!A96:B96</f>
        <v>0</v>
      </c>
      <c r="B97" s="366"/>
      <c r="C97" s="104">
        <f>'Rent Roll'!C96</f>
        <v>0</v>
      </c>
      <c r="D97" s="367">
        <f t="shared" si="4"/>
        <v>0</v>
      </c>
      <c r="E97" s="368"/>
      <c r="F97" s="126">
        <f>'Rent Roll'!E96</f>
        <v>0</v>
      </c>
      <c r="G97" s="155"/>
      <c r="H97" s="244"/>
      <c r="I97" s="154"/>
      <c r="J97" s="128">
        <f t="shared" si="5"/>
        <v>0</v>
      </c>
      <c r="K97" s="128">
        <f t="shared" si="6"/>
        <v>0</v>
      </c>
      <c r="L97" s="327"/>
      <c r="M97" s="328"/>
      <c r="N97" s="327"/>
      <c r="O97" s="328"/>
      <c r="P97" s="16"/>
      <c r="Q97" s="6"/>
      <c r="W97" s="14"/>
    </row>
    <row r="98" spans="1:23" ht="13.15" hidden="1" outlineLevel="1" x14ac:dyDescent="0.4">
      <c r="A98" s="365">
        <f>'Rent Roll'!A97:B97</f>
        <v>0</v>
      </c>
      <c r="B98" s="366"/>
      <c r="C98" s="104">
        <f>'Rent Roll'!C97</f>
        <v>0</v>
      </c>
      <c r="D98" s="367">
        <f t="shared" si="4"/>
        <v>0</v>
      </c>
      <c r="E98" s="368"/>
      <c r="F98" s="126">
        <f>'Rent Roll'!E97</f>
        <v>0</v>
      </c>
      <c r="G98" s="155"/>
      <c r="H98" s="244"/>
      <c r="I98" s="154"/>
      <c r="J98" s="128">
        <f t="shared" si="5"/>
        <v>0</v>
      </c>
      <c r="K98" s="128">
        <f t="shared" si="6"/>
        <v>0</v>
      </c>
      <c r="L98" s="327"/>
      <c r="M98" s="328"/>
      <c r="N98" s="327"/>
      <c r="O98" s="328"/>
      <c r="P98" s="16"/>
      <c r="Q98" s="6"/>
      <c r="W98" s="14"/>
    </row>
    <row r="99" spans="1:23" ht="13.15" hidden="1" outlineLevel="1" x14ac:dyDescent="0.4">
      <c r="A99" s="365">
        <f>'Rent Roll'!A98:B98</f>
        <v>0</v>
      </c>
      <c r="B99" s="366"/>
      <c r="C99" s="104">
        <f>'Rent Roll'!C98</f>
        <v>0</v>
      </c>
      <c r="D99" s="367">
        <f t="shared" si="4"/>
        <v>0</v>
      </c>
      <c r="E99" s="368"/>
      <c r="F99" s="126">
        <f>'Rent Roll'!E98</f>
        <v>0</v>
      </c>
      <c r="G99" s="155"/>
      <c r="H99" s="244"/>
      <c r="I99" s="154"/>
      <c r="J99" s="128">
        <f t="shared" si="5"/>
        <v>0</v>
      </c>
      <c r="K99" s="128">
        <f t="shared" si="6"/>
        <v>0</v>
      </c>
      <c r="L99" s="327"/>
      <c r="M99" s="328"/>
      <c r="N99" s="327"/>
      <c r="O99" s="328"/>
      <c r="P99" s="16"/>
      <c r="Q99" s="6"/>
      <c r="W99" s="14"/>
    </row>
    <row r="100" spans="1:23" ht="13.15" hidden="1" outlineLevel="1" x14ac:dyDescent="0.4">
      <c r="A100" s="365">
        <f>'Rent Roll'!A99:B99</f>
        <v>0</v>
      </c>
      <c r="B100" s="366"/>
      <c r="C100" s="104">
        <f>'Rent Roll'!C99</f>
        <v>0</v>
      </c>
      <c r="D100" s="367">
        <f t="shared" si="4"/>
        <v>0</v>
      </c>
      <c r="E100" s="368"/>
      <c r="F100" s="126">
        <f>'Rent Roll'!E99</f>
        <v>0</v>
      </c>
      <c r="G100" s="155"/>
      <c r="H100" s="244"/>
      <c r="I100" s="154"/>
      <c r="J100" s="128">
        <f t="shared" si="5"/>
        <v>0</v>
      </c>
      <c r="K100" s="128">
        <f t="shared" si="6"/>
        <v>0</v>
      </c>
      <c r="L100" s="327"/>
      <c r="M100" s="328"/>
      <c r="N100" s="327"/>
      <c r="O100" s="328"/>
      <c r="P100" s="16"/>
      <c r="Q100" s="6"/>
      <c r="W100" s="14"/>
    </row>
    <row r="101" spans="1:23" hidden="1" outlineLevel="1" x14ac:dyDescent="0.35">
      <c r="A101" s="365">
        <f>'Rent Roll'!A100:B100</f>
        <v>0</v>
      </c>
      <c r="B101" s="366"/>
      <c r="C101" s="104">
        <f>'Rent Roll'!C100</f>
        <v>0</v>
      </c>
      <c r="D101" s="367">
        <f t="shared" si="4"/>
        <v>0</v>
      </c>
      <c r="E101" s="368"/>
      <c r="F101" s="126">
        <f>'Rent Roll'!E100</f>
        <v>0</v>
      </c>
      <c r="G101" s="155"/>
      <c r="H101" s="244"/>
      <c r="I101" s="154"/>
      <c r="J101" s="128">
        <f t="shared" si="5"/>
        <v>0</v>
      </c>
      <c r="K101" s="128">
        <f t="shared" si="6"/>
        <v>0</v>
      </c>
      <c r="L101" s="327"/>
      <c r="M101" s="328"/>
      <c r="N101" s="327"/>
      <c r="O101" s="328"/>
      <c r="P101" s="16"/>
      <c r="Q101" s="6"/>
    </row>
    <row r="102" spans="1:23" hidden="1" outlineLevel="1" x14ac:dyDescent="0.35">
      <c r="A102" s="365">
        <f>'Rent Roll'!A101:B101</f>
        <v>0</v>
      </c>
      <c r="B102" s="366"/>
      <c r="C102" s="104">
        <f>'Rent Roll'!C101</f>
        <v>0</v>
      </c>
      <c r="D102" s="367">
        <f t="shared" si="4"/>
        <v>0</v>
      </c>
      <c r="E102" s="368"/>
      <c r="F102" s="126">
        <f>'Rent Roll'!E101</f>
        <v>0</v>
      </c>
      <c r="G102" s="155"/>
      <c r="H102" s="244"/>
      <c r="I102" s="154"/>
      <c r="J102" s="128">
        <f t="shared" si="5"/>
        <v>0</v>
      </c>
      <c r="K102" s="128">
        <f t="shared" si="6"/>
        <v>0</v>
      </c>
      <c r="L102" s="327"/>
      <c r="M102" s="328"/>
      <c r="N102" s="327"/>
      <c r="O102" s="328"/>
      <c r="P102" s="16"/>
      <c r="Q102" s="6"/>
    </row>
    <row r="103" spans="1:23" hidden="1" outlineLevel="1" x14ac:dyDescent="0.35">
      <c r="A103" s="365">
        <f>'Rent Roll'!A102:B102</f>
        <v>0</v>
      </c>
      <c r="B103" s="366"/>
      <c r="C103" s="104">
        <f>'Rent Roll'!C102</f>
        <v>0</v>
      </c>
      <c r="D103" s="367">
        <f t="shared" si="4"/>
        <v>0</v>
      </c>
      <c r="E103" s="368"/>
      <c r="F103" s="126">
        <f>'Rent Roll'!E102</f>
        <v>0</v>
      </c>
      <c r="G103" s="155"/>
      <c r="H103" s="244"/>
      <c r="I103" s="154"/>
      <c r="J103" s="128">
        <f t="shared" si="5"/>
        <v>0</v>
      </c>
      <c r="K103" s="128">
        <f t="shared" si="6"/>
        <v>0</v>
      </c>
      <c r="L103" s="281"/>
      <c r="M103" s="282"/>
      <c r="N103" s="281"/>
      <c r="O103" s="282"/>
      <c r="P103" s="16"/>
      <c r="Q103" s="6"/>
    </row>
    <row r="104" spans="1:23" hidden="1" outlineLevel="1" x14ac:dyDescent="0.35">
      <c r="A104" s="365">
        <f>'Rent Roll'!A103:B103</f>
        <v>0</v>
      </c>
      <c r="B104" s="366"/>
      <c r="C104" s="104">
        <f>'Rent Roll'!C103</f>
        <v>0</v>
      </c>
      <c r="D104" s="367">
        <f t="shared" si="4"/>
        <v>0</v>
      </c>
      <c r="E104" s="368"/>
      <c r="F104" s="126">
        <f>'Rent Roll'!E103</f>
        <v>0</v>
      </c>
      <c r="G104" s="155"/>
      <c r="H104" s="244"/>
      <c r="I104" s="154"/>
      <c r="J104" s="128">
        <f t="shared" si="5"/>
        <v>0</v>
      </c>
      <c r="K104" s="128">
        <f t="shared" si="6"/>
        <v>0</v>
      </c>
      <c r="L104" s="281"/>
      <c r="M104" s="282"/>
      <c r="N104" s="281"/>
      <c r="O104" s="282"/>
      <c r="P104" s="16"/>
      <c r="Q104" s="6"/>
    </row>
    <row r="105" spans="1:23" hidden="1" outlineLevel="1" x14ac:dyDescent="0.35">
      <c r="A105" s="365">
        <f>'Rent Roll'!A104:B104</f>
        <v>0</v>
      </c>
      <c r="B105" s="366"/>
      <c r="C105" s="104">
        <f>'Rent Roll'!C104</f>
        <v>0</v>
      </c>
      <c r="D105" s="367">
        <f t="shared" si="4"/>
        <v>0</v>
      </c>
      <c r="E105" s="368"/>
      <c r="F105" s="126">
        <f>'Rent Roll'!E104</f>
        <v>0</v>
      </c>
      <c r="G105" s="155"/>
      <c r="H105" s="244"/>
      <c r="I105" s="154"/>
      <c r="J105" s="128">
        <f t="shared" si="5"/>
        <v>0</v>
      </c>
      <c r="K105" s="128">
        <f t="shared" si="6"/>
        <v>0</v>
      </c>
      <c r="L105" s="281"/>
      <c r="M105" s="282"/>
      <c r="N105" s="281"/>
      <c r="O105" s="282"/>
      <c r="P105" s="16"/>
      <c r="Q105" s="6"/>
    </row>
    <row r="106" spans="1:23" hidden="1" outlineLevel="1" x14ac:dyDescent="0.35">
      <c r="A106" s="365">
        <f>'Rent Roll'!A105:B105</f>
        <v>0</v>
      </c>
      <c r="B106" s="366"/>
      <c r="C106" s="104">
        <f>'Rent Roll'!C105</f>
        <v>0</v>
      </c>
      <c r="D106" s="367">
        <f t="shared" si="4"/>
        <v>0</v>
      </c>
      <c r="E106" s="368"/>
      <c r="F106" s="126">
        <f>'Rent Roll'!E105</f>
        <v>0</v>
      </c>
      <c r="G106" s="155"/>
      <c r="H106" s="244"/>
      <c r="I106" s="154"/>
      <c r="J106" s="128">
        <f t="shared" si="5"/>
        <v>0</v>
      </c>
      <c r="K106" s="128">
        <f t="shared" si="6"/>
        <v>0</v>
      </c>
      <c r="L106" s="327"/>
      <c r="M106" s="328"/>
      <c r="N106" s="327"/>
      <c r="O106" s="328"/>
      <c r="P106" s="16"/>
      <c r="Q106" s="6"/>
    </row>
    <row r="107" spans="1:23" hidden="1" outlineLevel="1" x14ac:dyDescent="0.35">
      <c r="A107" s="365">
        <f>'Rent Roll'!A106:B106</f>
        <v>0</v>
      </c>
      <c r="B107" s="366"/>
      <c r="C107" s="104">
        <f>'Rent Roll'!C106</f>
        <v>0</v>
      </c>
      <c r="D107" s="367">
        <f t="shared" si="4"/>
        <v>0</v>
      </c>
      <c r="E107" s="368"/>
      <c r="F107" s="126">
        <f>'Rent Roll'!E106</f>
        <v>0</v>
      </c>
      <c r="G107" s="155"/>
      <c r="H107" s="244"/>
      <c r="I107" s="154"/>
      <c r="J107" s="128">
        <f t="shared" si="5"/>
        <v>0</v>
      </c>
      <c r="K107" s="128">
        <f t="shared" si="6"/>
        <v>0</v>
      </c>
      <c r="L107" s="327"/>
      <c r="M107" s="328"/>
      <c r="N107" s="327"/>
      <c r="O107" s="328"/>
      <c r="P107" s="16"/>
      <c r="Q107" s="6"/>
    </row>
    <row r="108" spans="1:23" hidden="1" outlineLevel="1" x14ac:dyDescent="0.35">
      <c r="A108" s="365">
        <f>'Rent Roll'!A107:B107</f>
        <v>0</v>
      </c>
      <c r="B108" s="366"/>
      <c r="C108" s="104">
        <f>'Rent Roll'!C107</f>
        <v>0</v>
      </c>
      <c r="D108" s="367">
        <f t="shared" si="4"/>
        <v>0</v>
      </c>
      <c r="E108" s="368"/>
      <c r="F108" s="126">
        <f>'Rent Roll'!E107</f>
        <v>0</v>
      </c>
      <c r="G108" s="155"/>
      <c r="H108" s="244"/>
      <c r="I108" s="154"/>
      <c r="J108" s="128">
        <f t="shared" si="5"/>
        <v>0</v>
      </c>
      <c r="K108" s="128">
        <f t="shared" si="6"/>
        <v>0</v>
      </c>
      <c r="L108" s="327"/>
      <c r="M108" s="328"/>
      <c r="N108" s="327"/>
      <c r="O108" s="328"/>
      <c r="P108" s="16"/>
      <c r="Q108" s="6"/>
    </row>
    <row r="109" spans="1:23" hidden="1" outlineLevel="1" x14ac:dyDescent="0.35">
      <c r="A109" s="365">
        <f>'Rent Roll'!A108:B108</f>
        <v>0</v>
      </c>
      <c r="B109" s="366"/>
      <c r="C109" s="104">
        <f>'Rent Roll'!C108</f>
        <v>0</v>
      </c>
      <c r="D109" s="367">
        <f t="shared" si="4"/>
        <v>0</v>
      </c>
      <c r="E109" s="368"/>
      <c r="F109" s="126">
        <f>'Rent Roll'!E108</f>
        <v>0</v>
      </c>
      <c r="G109" s="155"/>
      <c r="H109" s="244"/>
      <c r="I109" s="154"/>
      <c r="J109" s="128">
        <f t="shared" si="5"/>
        <v>0</v>
      </c>
      <c r="K109" s="128">
        <f t="shared" si="6"/>
        <v>0</v>
      </c>
      <c r="L109" s="327"/>
      <c r="M109" s="328"/>
      <c r="N109" s="327"/>
      <c r="O109" s="328"/>
      <c r="P109" s="16"/>
      <c r="Q109" s="6"/>
    </row>
    <row r="110" spans="1:23" hidden="1" outlineLevel="1" x14ac:dyDescent="0.35">
      <c r="A110" s="365">
        <f>'Rent Roll'!A109:B109</f>
        <v>0</v>
      </c>
      <c r="B110" s="366"/>
      <c r="C110" s="104">
        <f>'Rent Roll'!C109</f>
        <v>0</v>
      </c>
      <c r="D110" s="367">
        <f t="shared" si="4"/>
        <v>0</v>
      </c>
      <c r="E110" s="368"/>
      <c r="F110" s="126">
        <f>'Rent Roll'!E109</f>
        <v>0</v>
      </c>
      <c r="G110" s="155"/>
      <c r="H110" s="244"/>
      <c r="I110" s="154"/>
      <c r="J110" s="128">
        <f t="shared" si="5"/>
        <v>0</v>
      </c>
      <c r="K110" s="128">
        <f t="shared" si="6"/>
        <v>0</v>
      </c>
      <c r="L110" s="327"/>
      <c r="M110" s="328"/>
      <c r="N110" s="327"/>
      <c r="O110" s="328"/>
      <c r="P110" s="16"/>
      <c r="Q110" s="6"/>
    </row>
    <row r="111" spans="1:23" hidden="1" outlineLevel="1" x14ac:dyDescent="0.35">
      <c r="A111" s="365">
        <f>'Rent Roll'!A110:B110</f>
        <v>0</v>
      </c>
      <c r="B111" s="366"/>
      <c r="C111" s="104">
        <f>'Rent Roll'!C110</f>
        <v>0</v>
      </c>
      <c r="D111" s="367">
        <f t="shared" si="4"/>
        <v>0</v>
      </c>
      <c r="E111" s="368"/>
      <c r="F111" s="126">
        <f>'Rent Roll'!E110</f>
        <v>0</v>
      </c>
      <c r="G111" s="155"/>
      <c r="H111" s="244"/>
      <c r="I111" s="154"/>
      <c r="J111" s="128">
        <f t="shared" si="5"/>
        <v>0</v>
      </c>
      <c r="K111" s="128">
        <f t="shared" si="6"/>
        <v>0</v>
      </c>
      <c r="L111" s="327"/>
      <c r="M111" s="328"/>
      <c r="N111" s="327"/>
      <c r="O111" s="328"/>
      <c r="P111" s="16"/>
      <c r="Q111" s="6"/>
    </row>
    <row r="112" spans="1:23" ht="12" hidden="1" customHeight="1" outlineLevel="1" x14ac:dyDescent="0.4">
      <c r="A112" s="365">
        <f>'Rent Roll'!A111:B111</f>
        <v>0</v>
      </c>
      <c r="B112" s="366"/>
      <c r="C112" s="104">
        <f>'Rent Roll'!C111</f>
        <v>0</v>
      </c>
      <c r="D112" s="367">
        <f t="shared" si="4"/>
        <v>0</v>
      </c>
      <c r="E112" s="368"/>
      <c r="F112" s="126">
        <f>'Rent Roll'!E111</f>
        <v>0</v>
      </c>
      <c r="G112" s="155"/>
      <c r="H112" s="244"/>
      <c r="I112" s="154"/>
      <c r="J112" s="128">
        <f t="shared" si="5"/>
        <v>0</v>
      </c>
      <c r="K112" s="128">
        <f t="shared" si="6"/>
        <v>0</v>
      </c>
      <c r="L112" s="327"/>
      <c r="M112" s="328"/>
      <c r="N112" s="327"/>
      <c r="O112" s="328"/>
      <c r="P112" s="16"/>
      <c r="Q112" s="6"/>
      <c r="W112" s="14"/>
    </row>
    <row r="113" spans="1:23" ht="13.15" hidden="1" outlineLevel="1" x14ac:dyDescent="0.4">
      <c r="A113" s="365">
        <f>'Rent Roll'!A112:B112</f>
        <v>0</v>
      </c>
      <c r="B113" s="366"/>
      <c r="C113" s="104">
        <f>'Rent Roll'!C112</f>
        <v>0</v>
      </c>
      <c r="D113" s="367">
        <f t="shared" si="4"/>
        <v>0</v>
      </c>
      <c r="E113" s="368"/>
      <c r="F113" s="126">
        <f>'Rent Roll'!E112</f>
        <v>0</v>
      </c>
      <c r="G113" s="155"/>
      <c r="H113" s="244"/>
      <c r="I113" s="154"/>
      <c r="J113" s="128">
        <f t="shared" si="5"/>
        <v>0</v>
      </c>
      <c r="K113" s="128">
        <f t="shared" si="6"/>
        <v>0</v>
      </c>
      <c r="L113" s="327"/>
      <c r="M113" s="328"/>
      <c r="N113" s="327"/>
      <c r="O113" s="328"/>
      <c r="P113" s="16"/>
      <c r="Q113" s="6"/>
      <c r="W113" s="14"/>
    </row>
    <row r="114" spans="1:23" ht="15" hidden="1" customHeight="1" outlineLevel="1" x14ac:dyDescent="0.4">
      <c r="A114" s="365">
        <f>'Rent Roll'!A113:B113</f>
        <v>0</v>
      </c>
      <c r="B114" s="366"/>
      <c r="C114" s="104">
        <f>'Rent Roll'!C113</f>
        <v>0</v>
      </c>
      <c r="D114" s="367">
        <f t="shared" si="4"/>
        <v>0</v>
      </c>
      <c r="E114" s="368"/>
      <c r="F114" s="126">
        <f>'Rent Roll'!E113</f>
        <v>0</v>
      </c>
      <c r="G114" s="155"/>
      <c r="H114" s="244"/>
      <c r="I114" s="154"/>
      <c r="J114" s="128">
        <f t="shared" si="5"/>
        <v>0</v>
      </c>
      <c r="K114" s="128">
        <f t="shared" si="6"/>
        <v>0</v>
      </c>
      <c r="L114" s="327"/>
      <c r="M114" s="328"/>
      <c r="N114" s="327"/>
      <c r="O114" s="328"/>
      <c r="P114" s="16"/>
      <c r="Q114" s="6"/>
      <c r="W114" s="14"/>
    </row>
    <row r="115" spans="1:23" ht="13.15" hidden="1" outlineLevel="1" x14ac:dyDescent="0.4">
      <c r="A115" s="365">
        <f>'Rent Roll'!A114:B114</f>
        <v>0</v>
      </c>
      <c r="B115" s="366"/>
      <c r="C115" s="104">
        <f>'Rent Roll'!C114</f>
        <v>0</v>
      </c>
      <c r="D115" s="367">
        <f t="shared" si="4"/>
        <v>0</v>
      </c>
      <c r="E115" s="368"/>
      <c r="F115" s="126">
        <f>'Rent Roll'!E114</f>
        <v>0</v>
      </c>
      <c r="G115" s="155"/>
      <c r="H115" s="244"/>
      <c r="I115" s="154"/>
      <c r="J115" s="128">
        <f t="shared" si="5"/>
        <v>0</v>
      </c>
      <c r="K115" s="128">
        <f t="shared" si="6"/>
        <v>0</v>
      </c>
      <c r="L115" s="327"/>
      <c r="M115" s="328"/>
      <c r="N115" s="327"/>
      <c r="O115" s="328"/>
      <c r="P115" s="16"/>
      <c r="Q115" s="6"/>
      <c r="W115" s="14"/>
    </row>
    <row r="116" spans="1:23" ht="13.15" hidden="1" outlineLevel="1" x14ac:dyDescent="0.4">
      <c r="A116" s="365">
        <f>'Rent Roll'!A115:B115</f>
        <v>0</v>
      </c>
      <c r="B116" s="366"/>
      <c r="C116" s="104">
        <f>'Rent Roll'!C115</f>
        <v>0</v>
      </c>
      <c r="D116" s="367">
        <f t="shared" si="4"/>
        <v>0</v>
      </c>
      <c r="E116" s="368"/>
      <c r="F116" s="126">
        <f>'Rent Roll'!E115</f>
        <v>0</v>
      </c>
      <c r="G116" s="155"/>
      <c r="H116" s="244"/>
      <c r="I116" s="154"/>
      <c r="J116" s="128">
        <f t="shared" si="5"/>
        <v>0</v>
      </c>
      <c r="K116" s="128">
        <f t="shared" si="6"/>
        <v>0</v>
      </c>
      <c r="L116" s="327"/>
      <c r="M116" s="328"/>
      <c r="N116" s="327"/>
      <c r="O116" s="328"/>
      <c r="P116" s="16"/>
      <c r="Q116" s="6"/>
      <c r="W116" s="14"/>
    </row>
    <row r="117" spans="1:23" ht="13.15" hidden="1" outlineLevel="1" x14ac:dyDescent="0.4">
      <c r="A117" s="365">
        <f>'Rent Roll'!A116:B116</f>
        <v>0</v>
      </c>
      <c r="B117" s="366"/>
      <c r="C117" s="104">
        <f>'Rent Roll'!C116</f>
        <v>0</v>
      </c>
      <c r="D117" s="367">
        <f t="shared" si="4"/>
        <v>0</v>
      </c>
      <c r="E117" s="368"/>
      <c r="F117" s="126">
        <f>'Rent Roll'!E116</f>
        <v>0</v>
      </c>
      <c r="G117" s="155"/>
      <c r="H117" s="244"/>
      <c r="I117" s="154"/>
      <c r="J117" s="128">
        <f t="shared" si="5"/>
        <v>0</v>
      </c>
      <c r="K117" s="128">
        <f t="shared" si="6"/>
        <v>0</v>
      </c>
      <c r="L117" s="327"/>
      <c r="M117" s="328"/>
      <c r="N117" s="327"/>
      <c r="O117" s="328"/>
      <c r="P117" s="16"/>
      <c r="Q117" s="6"/>
      <c r="W117" s="14"/>
    </row>
    <row r="118" spans="1:23" ht="13.15" hidden="1" outlineLevel="1" x14ac:dyDescent="0.4">
      <c r="A118" s="365">
        <f>'Rent Roll'!A117:B117</f>
        <v>0</v>
      </c>
      <c r="B118" s="366"/>
      <c r="C118" s="104">
        <f>'Rent Roll'!C117</f>
        <v>0</v>
      </c>
      <c r="D118" s="367">
        <f t="shared" si="4"/>
        <v>0</v>
      </c>
      <c r="E118" s="368"/>
      <c r="F118" s="126">
        <f>'Rent Roll'!E117</f>
        <v>0</v>
      </c>
      <c r="G118" s="155"/>
      <c r="H118" s="244"/>
      <c r="I118" s="154"/>
      <c r="J118" s="128">
        <f t="shared" si="5"/>
        <v>0</v>
      </c>
      <c r="K118" s="128">
        <f t="shared" si="6"/>
        <v>0</v>
      </c>
      <c r="L118" s="327"/>
      <c r="M118" s="328"/>
      <c r="N118" s="327"/>
      <c r="O118" s="328"/>
      <c r="P118" s="16"/>
      <c r="Q118" s="6"/>
      <c r="W118" s="14"/>
    </row>
    <row r="119" spans="1:23" ht="13.15" hidden="1" outlineLevel="1" x14ac:dyDescent="0.4">
      <c r="A119" s="365">
        <f>'Rent Roll'!A118:B118</f>
        <v>0</v>
      </c>
      <c r="B119" s="366"/>
      <c r="C119" s="104">
        <f>'Rent Roll'!C118</f>
        <v>0</v>
      </c>
      <c r="D119" s="367">
        <f t="shared" si="4"/>
        <v>0</v>
      </c>
      <c r="E119" s="368"/>
      <c r="F119" s="126">
        <f>'Rent Roll'!E118</f>
        <v>0</v>
      </c>
      <c r="G119" s="155"/>
      <c r="H119" s="244"/>
      <c r="I119" s="154"/>
      <c r="J119" s="128">
        <f t="shared" si="5"/>
        <v>0</v>
      </c>
      <c r="K119" s="128">
        <f t="shared" si="6"/>
        <v>0</v>
      </c>
      <c r="L119" s="327"/>
      <c r="M119" s="328"/>
      <c r="N119" s="327"/>
      <c r="O119" s="328"/>
      <c r="P119" s="16"/>
      <c r="Q119" s="6"/>
      <c r="W119" s="14"/>
    </row>
    <row r="120" spans="1:23" hidden="1" outlineLevel="1" x14ac:dyDescent="0.35">
      <c r="A120" s="365">
        <f>'Rent Roll'!A119:B119</f>
        <v>0</v>
      </c>
      <c r="B120" s="366"/>
      <c r="C120" s="104">
        <f>'Rent Roll'!C119</f>
        <v>0</v>
      </c>
      <c r="D120" s="367">
        <f t="shared" si="4"/>
        <v>0</v>
      </c>
      <c r="E120" s="368"/>
      <c r="F120" s="126">
        <f>'Rent Roll'!E119</f>
        <v>0</v>
      </c>
      <c r="G120" s="155"/>
      <c r="H120" s="244"/>
      <c r="I120" s="154"/>
      <c r="J120" s="128">
        <f t="shared" si="5"/>
        <v>0</v>
      </c>
      <c r="K120" s="128">
        <f t="shared" si="6"/>
        <v>0</v>
      </c>
      <c r="L120" s="327"/>
      <c r="M120" s="328"/>
      <c r="N120" s="327"/>
      <c r="O120" s="328"/>
      <c r="P120" s="16"/>
      <c r="Q120" s="6"/>
    </row>
    <row r="121" spans="1:23" hidden="1" outlineLevel="1" x14ac:dyDescent="0.35">
      <c r="A121" s="365">
        <f>'Rent Roll'!A120:B120</f>
        <v>0</v>
      </c>
      <c r="B121" s="366"/>
      <c r="C121" s="104">
        <f>'Rent Roll'!C120</f>
        <v>0</v>
      </c>
      <c r="D121" s="367">
        <f t="shared" si="4"/>
        <v>0</v>
      </c>
      <c r="E121" s="368"/>
      <c r="F121" s="126">
        <f>'Rent Roll'!E120</f>
        <v>0</v>
      </c>
      <c r="G121" s="155"/>
      <c r="H121" s="244"/>
      <c r="I121" s="154"/>
      <c r="J121" s="128">
        <f t="shared" si="5"/>
        <v>0</v>
      </c>
      <c r="K121" s="128">
        <f t="shared" si="6"/>
        <v>0</v>
      </c>
      <c r="L121" s="327"/>
      <c r="M121" s="328"/>
      <c r="N121" s="327"/>
      <c r="O121" s="328"/>
      <c r="P121" s="16"/>
      <c r="Q121" s="6"/>
    </row>
    <row r="122" spans="1:23" hidden="1" outlineLevel="1" x14ac:dyDescent="0.35">
      <c r="A122" s="365">
        <f>'Rent Roll'!A121:B121</f>
        <v>0</v>
      </c>
      <c r="B122" s="366"/>
      <c r="C122" s="104">
        <f>'Rent Roll'!C121</f>
        <v>0</v>
      </c>
      <c r="D122" s="367">
        <f t="shared" si="4"/>
        <v>0</v>
      </c>
      <c r="E122" s="368"/>
      <c r="F122" s="126">
        <f>'Rent Roll'!E121</f>
        <v>0</v>
      </c>
      <c r="G122" s="155"/>
      <c r="H122" s="244"/>
      <c r="I122" s="154"/>
      <c r="J122" s="128">
        <f t="shared" si="5"/>
        <v>0</v>
      </c>
      <c r="K122" s="128">
        <f t="shared" si="6"/>
        <v>0</v>
      </c>
      <c r="L122" s="281"/>
      <c r="M122" s="282"/>
      <c r="N122" s="281"/>
      <c r="O122" s="282"/>
      <c r="P122" s="16"/>
      <c r="Q122" s="6"/>
    </row>
    <row r="123" spans="1:23" hidden="1" outlineLevel="1" x14ac:dyDescent="0.35">
      <c r="A123" s="365">
        <f>'Rent Roll'!A122:B122</f>
        <v>0</v>
      </c>
      <c r="B123" s="366"/>
      <c r="C123" s="104">
        <f>'Rent Roll'!C122</f>
        <v>0</v>
      </c>
      <c r="D123" s="367">
        <f t="shared" si="4"/>
        <v>0</v>
      </c>
      <c r="E123" s="368"/>
      <c r="F123" s="126">
        <f>'Rent Roll'!E122</f>
        <v>0</v>
      </c>
      <c r="G123" s="155"/>
      <c r="H123" s="244"/>
      <c r="I123" s="154"/>
      <c r="J123" s="128">
        <f t="shared" si="5"/>
        <v>0</v>
      </c>
      <c r="K123" s="128">
        <f t="shared" si="6"/>
        <v>0</v>
      </c>
      <c r="L123" s="281"/>
      <c r="M123" s="282"/>
      <c r="N123" s="281"/>
      <c r="O123" s="282"/>
      <c r="P123" s="16"/>
      <c r="Q123" s="6"/>
    </row>
    <row r="124" spans="1:23" hidden="1" outlineLevel="1" x14ac:dyDescent="0.35">
      <c r="A124" s="365">
        <f>'Rent Roll'!A123:B123</f>
        <v>0</v>
      </c>
      <c r="B124" s="366"/>
      <c r="C124" s="104">
        <f>'Rent Roll'!C123</f>
        <v>0</v>
      </c>
      <c r="D124" s="367">
        <f t="shared" si="4"/>
        <v>0</v>
      </c>
      <c r="E124" s="368"/>
      <c r="F124" s="126">
        <f>'Rent Roll'!E123</f>
        <v>0</v>
      </c>
      <c r="G124" s="155"/>
      <c r="H124" s="244"/>
      <c r="I124" s="154"/>
      <c r="J124" s="128">
        <f t="shared" si="5"/>
        <v>0</v>
      </c>
      <c r="K124" s="128">
        <f t="shared" si="6"/>
        <v>0</v>
      </c>
      <c r="L124" s="281"/>
      <c r="M124" s="282"/>
      <c r="N124" s="281"/>
      <c r="O124" s="282"/>
      <c r="P124" s="16"/>
      <c r="Q124" s="6"/>
    </row>
    <row r="125" spans="1:23" hidden="1" outlineLevel="1" x14ac:dyDescent="0.35">
      <c r="A125" s="365">
        <f>'Rent Roll'!A124:B124</f>
        <v>0</v>
      </c>
      <c r="B125" s="366"/>
      <c r="C125" s="104">
        <f>'Rent Roll'!C124</f>
        <v>0</v>
      </c>
      <c r="D125" s="367">
        <f t="shared" si="4"/>
        <v>0</v>
      </c>
      <c r="E125" s="368"/>
      <c r="F125" s="126">
        <f>'Rent Roll'!E124</f>
        <v>0</v>
      </c>
      <c r="G125" s="155"/>
      <c r="H125" s="244"/>
      <c r="I125" s="154"/>
      <c r="J125" s="128">
        <f t="shared" si="5"/>
        <v>0</v>
      </c>
      <c r="K125" s="128">
        <f t="shared" si="6"/>
        <v>0</v>
      </c>
      <c r="L125" s="327"/>
      <c r="M125" s="328"/>
      <c r="N125" s="327"/>
      <c r="O125" s="328"/>
      <c r="P125" s="16"/>
      <c r="Q125" s="6"/>
    </row>
    <row r="126" spans="1:23" hidden="1" outlineLevel="1" x14ac:dyDescent="0.35">
      <c r="A126" s="365">
        <f>'Rent Roll'!A125:B125</f>
        <v>0</v>
      </c>
      <c r="B126" s="366"/>
      <c r="C126" s="104">
        <f>'Rent Roll'!C125</f>
        <v>0</v>
      </c>
      <c r="D126" s="367">
        <f t="shared" si="4"/>
        <v>0</v>
      </c>
      <c r="E126" s="368"/>
      <c r="F126" s="126">
        <f>'Rent Roll'!E125</f>
        <v>0</v>
      </c>
      <c r="G126" s="155"/>
      <c r="H126" s="244"/>
      <c r="I126" s="154"/>
      <c r="J126" s="128">
        <f t="shared" si="5"/>
        <v>0</v>
      </c>
      <c r="K126" s="128">
        <f t="shared" si="6"/>
        <v>0</v>
      </c>
      <c r="L126" s="327"/>
      <c r="M126" s="328"/>
      <c r="N126" s="327"/>
      <c r="O126" s="328"/>
      <c r="P126" s="16"/>
      <c r="Q126" s="6"/>
    </row>
    <row r="127" spans="1:23" hidden="1" outlineLevel="1" x14ac:dyDescent="0.35">
      <c r="A127" s="365">
        <f>'Rent Roll'!A126:B126</f>
        <v>0</v>
      </c>
      <c r="B127" s="366"/>
      <c r="C127" s="104">
        <f>'Rent Roll'!C126</f>
        <v>0</v>
      </c>
      <c r="D127" s="367">
        <f t="shared" si="4"/>
        <v>0</v>
      </c>
      <c r="E127" s="368"/>
      <c r="F127" s="126">
        <f>'Rent Roll'!E126</f>
        <v>0</v>
      </c>
      <c r="G127" s="155"/>
      <c r="H127" s="244"/>
      <c r="I127" s="154"/>
      <c r="J127" s="128">
        <f t="shared" si="5"/>
        <v>0</v>
      </c>
      <c r="K127" s="128">
        <f t="shared" si="6"/>
        <v>0</v>
      </c>
      <c r="L127" s="327"/>
      <c r="M127" s="328"/>
      <c r="N127" s="327"/>
      <c r="O127" s="328"/>
      <c r="P127" s="16"/>
      <c r="Q127" s="6"/>
    </row>
    <row r="128" spans="1:23" hidden="1" outlineLevel="1" x14ac:dyDescent="0.35">
      <c r="A128" s="365">
        <f>'Rent Roll'!A127:B127</f>
        <v>0</v>
      </c>
      <c r="B128" s="366"/>
      <c r="C128" s="104">
        <f>'Rent Roll'!C127</f>
        <v>0</v>
      </c>
      <c r="D128" s="367">
        <f t="shared" si="4"/>
        <v>0</v>
      </c>
      <c r="E128" s="368"/>
      <c r="F128" s="126">
        <f>'Rent Roll'!E127</f>
        <v>0</v>
      </c>
      <c r="G128" s="155"/>
      <c r="H128" s="244"/>
      <c r="I128" s="154"/>
      <c r="J128" s="128">
        <f t="shared" si="5"/>
        <v>0</v>
      </c>
      <c r="K128" s="128">
        <f t="shared" si="6"/>
        <v>0</v>
      </c>
      <c r="L128" s="327"/>
      <c r="M128" s="328"/>
      <c r="N128" s="327"/>
      <c r="O128" s="328"/>
      <c r="P128" s="16"/>
      <c r="Q128" s="6"/>
    </row>
    <row r="129" spans="1:23" hidden="1" outlineLevel="1" x14ac:dyDescent="0.35">
      <c r="A129" s="365">
        <f>'Rent Roll'!A128:B128</f>
        <v>0</v>
      </c>
      <c r="B129" s="366"/>
      <c r="C129" s="104">
        <f>'Rent Roll'!C128</f>
        <v>0</v>
      </c>
      <c r="D129" s="367">
        <f t="shared" si="4"/>
        <v>0</v>
      </c>
      <c r="E129" s="368"/>
      <c r="F129" s="126">
        <f>'Rent Roll'!E128</f>
        <v>0</v>
      </c>
      <c r="G129" s="155"/>
      <c r="H129" s="244"/>
      <c r="I129" s="154"/>
      <c r="J129" s="128">
        <f t="shared" si="5"/>
        <v>0</v>
      </c>
      <c r="K129" s="128">
        <f t="shared" si="6"/>
        <v>0</v>
      </c>
      <c r="L129" s="327"/>
      <c r="M129" s="328"/>
      <c r="N129" s="327"/>
      <c r="O129" s="328"/>
      <c r="P129" s="16"/>
      <c r="Q129" s="6"/>
    </row>
    <row r="130" spans="1:23" hidden="1" outlineLevel="1" x14ac:dyDescent="0.35">
      <c r="A130" s="365">
        <f>'Rent Roll'!A129:B129</f>
        <v>0</v>
      </c>
      <c r="B130" s="366"/>
      <c r="C130" s="104">
        <f>'Rent Roll'!C129</f>
        <v>0</v>
      </c>
      <c r="D130" s="367">
        <f t="shared" si="4"/>
        <v>0</v>
      </c>
      <c r="E130" s="368"/>
      <c r="F130" s="126">
        <f>'Rent Roll'!E129</f>
        <v>0</v>
      </c>
      <c r="G130" s="155"/>
      <c r="H130" s="244"/>
      <c r="I130" s="154"/>
      <c r="J130" s="128">
        <f t="shared" si="5"/>
        <v>0</v>
      </c>
      <c r="K130" s="128">
        <f t="shared" si="6"/>
        <v>0</v>
      </c>
      <c r="L130" s="327"/>
      <c r="M130" s="328"/>
      <c r="N130" s="327"/>
      <c r="O130" s="328"/>
      <c r="P130" s="16"/>
      <c r="Q130" s="6"/>
    </row>
    <row r="131" spans="1:23" ht="12" hidden="1" customHeight="1" outlineLevel="1" x14ac:dyDescent="0.4">
      <c r="A131" s="365">
        <f>'Rent Roll'!A130:B130</f>
        <v>0</v>
      </c>
      <c r="B131" s="366"/>
      <c r="C131" s="104">
        <f>'Rent Roll'!C130</f>
        <v>0</v>
      </c>
      <c r="D131" s="367">
        <f t="shared" si="4"/>
        <v>0</v>
      </c>
      <c r="E131" s="368"/>
      <c r="F131" s="126">
        <f>'Rent Roll'!E130</f>
        <v>0</v>
      </c>
      <c r="G131" s="155"/>
      <c r="H131" s="244"/>
      <c r="I131" s="154"/>
      <c r="J131" s="128">
        <f t="shared" si="5"/>
        <v>0</v>
      </c>
      <c r="K131" s="128">
        <f t="shared" si="6"/>
        <v>0</v>
      </c>
      <c r="L131" s="327"/>
      <c r="M131" s="328"/>
      <c r="N131" s="327"/>
      <c r="O131" s="328"/>
      <c r="P131" s="16"/>
      <c r="Q131" s="6"/>
      <c r="W131" s="14"/>
    </row>
    <row r="132" spans="1:23" ht="13.15" hidden="1" outlineLevel="1" x14ac:dyDescent="0.4">
      <c r="A132" s="365">
        <f>'Rent Roll'!A131:B131</f>
        <v>0</v>
      </c>
      <c r="B132" s="366"/>
      <c r="C132" s="104">
        <f>'Rent Roll'!C131</f>
        <v>0</v>
      </c>
      <c r="D132" s="367">
        <f t="shared" si="4"/>
        <v>0</v>
      </c>
      <c r="E132" s="368"/>
      <c r="F132" s="126">
        <f>'Rent Roll'!E131</f>
        <v>0</v>
      </c>
      <c r="G132" s="155"/>
      <c r="H132" s="244"/>
      <c r="I132" s="154"/>
      <c r="J132" s="128">
        <f t="shared" si="5"/>
        <v>0</v>
      </c>
      <c r="K132" s="128">
        <f t="shared" si="6"/>
        <v>0</v>
      </c>
      <c r="L132" s="327"/>
      <c r="M132" s="328"/>
      <c r="N132" s="327"/>
      <c r="O132" s="328"/>
      <c r="P132" s="16"/>
      <c r="Q132" s="6"/>
      <c r="W132" s="14"/>
    </row>
    <row r="133" spans="1:23" ht="15" hidden="1" customHeight="1" outlineLevel="1" x14ac:dyDescent="0.4">
      <c r="A133" s="365">
        <f>'Rent Roll'!A132:B132</f>
        <v>0</v>
      </c>
      <c r="B133" s="366"/>
      <c r="C133" s="104">
        <f>'Rent Roll'!C132</f>
        <v>0</v>
      </c>
      <c r="D133" s="367">
        <f t="shared" si="4"/>
        <v>0</v>
      </c>
      <c r="E133" s="368"/>
      <c r="F133" s="126">
        <f>'Rent Roll'!E132</f>
        <v>0</v>
      </c>
      <c r="G133" s="155"/>
      <c r="H133" s="244"/>
      <c r="I133" s="154"/>
      <c r="J133" s="128">
        <f t="shared" si="5"/>
        <v>0</v>
      </c>
      <c r="K133" s="128">
        <f t="shared" si="6"/>
        <v>0</v>
      </c>
      <c r="L133" s="327"/>
      <c r="M133" s="328"/>
      <c r="N133" s="327"/>
      <c r="O133" s="328"/>
      <c r="P133" s="16"/>
      <c r="Q133" s="6"/>
      <c r="W133" s="14"/>
    </row>
    <row r="134" spans="1:23" ht="13.15" hidden="1" outlineLevel="1" x14ac:dyDescent="0.4">
      <c r="A134" s="365">
        <f>'Rent Roll'!A133:B133</f>
        <v>0</v>
      </c>
      <c r="B134" s="366"/>
      <c r="C134" s="104">
        <f>'Rent Roll'!C133</f>
        <v>0</v>
      </c>
      <c r="D134" s="367">
        <f t="shared" si="4"/>
        <v>0</v>
      </c>
      <c r="E134" s="368"/>
      <c r="F134" s="126">
        <f>'Rent Roll'!E133</f>
        <v>0</v>
      </c>
      <c r="G134" s="155"/>
      <c r="H134" s="244"/>
      <c r="I134" s="154"/>
      <c r="J134" s="128">
        <f t="shared" si="5"/>
        <v>0</v>
      </c>
      <c r="K134" s="128">
        <f t="shared" si="6"/>
        <v>0</v>
      </c>
      <c r="L134" s="327"/>
      <c r="M134" s="328"/>
      <c r="N134" s="327"/>
      <c r="O134" s="328"/>
      <c r="P134" s="16"/>
      <c r="Q134" s="6"/>
      <c r="W134" s="14"/>
    </row>
    <row r="135" spans="1:23" ht="13.15" hidden="1" outlineLevel="1" x14ac:dyDescent="0.4">
      <c r="A135" s="365">
        <f>'Rent Roll'!A134:B134</f>
        <v>0</v>
      </c>
      <c r="B135" s="366"/>
      <c r="C135" s="104">
        <f>'Rent Roll'!C134</f>
        <v>0</v>
      </c>
      <c r="D135" s="367">
        <f t="shared" si="4"/>
        <v>0</v>
      </c>
      <c r="E135" s="368"/>
      <c r="F135" s="126">
        <f>'Rent Roll'!E134</f>
        <v>0</v>
      </c>
      <c r="G135" s="155"/>
      <c r="H135" s="244"/>
      <c r="I135" s="154"/>
      <c r="J135" s="128">
        <f t="shared" si="5"/>
        <v>0</v>
      </c>
      <c r="K135" s="128">
        <f t="shared" si="6"/>
        <v>0</v>
      </c>
      <c r="L135" s="327"/>
      <c r="M135" s="328"/>
      <c r="N135" s="327"/>
      <c r="O135" s="328"/>
      <c r="P135" s="16"/>
      <c r="Q135" s="6"/>
      <c r="W135" s="14"/>
    </row>
    <row r="136" spans="1:23" ht="13.15" hidden="1" outlineLevel="1" x14ac:dyDescent="0.4">
      <c r="A136" s="365">
        <f>'Rent Roll'!A135:B135</f>
        <v>0</v>
      </c>
      <c r="B136" s="366"/>
      <c r="C136" s="104">
        <f>'Rent Roll'!C135</f>
        <v>0</v>
      </c>
      <c r="D136" s="367">
        <f t="shared" si="4"/>
        <v>0</v>
      </c>
      <c r="E136" s="368"/>
      <c r="F136" s="126">
        <f>'Rent Roll'!E135</f>
        <v>0</v>
      </c>
      <c r="G136" s="155"/>
      <c r="H136" s="244"/>
      <c r="I136" s="154"/>
      <c r="J136" s="128">
        <f t="shared" si="5"/>
        <v>0</v>
      </c>
      <c r="K136" s="128">
        <f t="shared" si="6"/>
        <v>0</v>
      </c>
      <c r="L136" s="327"/>
      <c r="M136" s="328"/>
      <c r="N136" s="327"/>
      <c r="O136" s="328"/>
      <c r="P136" s="16"/>
      <c r="Q136" s="6"/>
      <c r="W136" s="14"/>
    </row>
    <row r="137" spans="1:23" ht="13.15" hidden="1" outlineLevel="1" x14ac:dyDescent="0.4">
      <c r="A137" s="365">
        <f>'Rent Roll'!A136:B136</f>
        <v>0</v>
      </c>
      <c r="B137" s="366"/>
      <c r="C137" s="104">
        <f>'Rent Roll'!C136</f>
        <v>0</v>
      </c>
      <c r="D137" s="367">
        <f t="shared" si="4"/>
        <v>0</v>
      </c>
      <c r="E137" s="368"/>
      <c r="F137" s="126">
        <f>'Rent Roll'!E136</f>
        <v>0</v>
      </c>
      <c r="G137" s="155"/>
      <c r="H137" s="244"/>
      <c r="I137" s="154"/>
      <c r="J137" s="128">
        <f t="shared" si="5"/>
        <v>0</v>
      </c>
      <c r="K137" s="128">
        <f t="shared" si="6"/>
        <v>0</v>
      </c>
      <c r="L137" s="327"/>
      <c r="M137" s="328"/>
      <c r="N137" s="327"/>
      <c r="O137" s="328"/>
      <c r="P137" s="16"/>
      <c r="Q137" s="6"/>
      <c r="W137" s="14"/>
    </row>
    <row r="138" spans="1:23" ht="13.15" hidden="1" outlineLevel="1" x14ac:dyDescent="0.4">
      <c r="A138" s="365">
        <f>'Rent Roll'!A137:B137</f>
        <v>0</v>
      </c>
      <c r="B138" s="366"/>
      <c r="C138" s="104">
        <f>'Rent Roll'!C137</f>
        <v>0</v>
      </c>
      <c r="D138" s="367">
        <f t="shared" si="4"/>
        <v>0</v>
      </c>
      <c r="E138" s="368"/>
      <c r="F138" s="126">
        <f>'Rent Roll'!E137</f>
        <v>0</v>
      </c>
      <c r="G138" s="155"/>
      <c r="H138" s="244"/>
      <c r="I138" s="154"/>
      <c r="J138" s="128">
        <f t="shared" si="5"/>
        <v>0</v>
      </c>
      <c r="K138" s="128">
        <f t="shared" si="6"/>
        <v>0</v>
      </c>
      <c r="L138" s="327"/>
      <c r="M138" s="328"/>
      <c r="N138" s="327"/>
      <c r="O138" s="328"/>
      <c r="P138" s="16"/>
      <c r="Q138" s="6"/>
      <c r="W138" s="14"/>
    </row>
    <row r="139" spans="1:23" hidden="1" outlineLevel="1" x14ac:dyDescent="0.35">
      <c r="A139" s="365">
        <f>'Rent Roll'!A138:B138</f>
        <v>0</v>
      </c>
      <c r="B139" s="366"/>
      <c r="C139" s="104">
        <f>'Rent Roll'!C138</f>
        <v>0</v>
      </c>
      <c r="D139" s="367">
        <f t="shared" ref="D139:D202" si="7">$F$7</f>
        <v>0</v>
      </c>
      <c r="E139" s="368"/>
      <c r="F139" s="126">
        <f>'Rent Roll'!E138</f>
        <v>0</v>
      </c>
      <c r="G139" s="155"/>
      <c r="H139" s="244"/>
      <c r="I139" s="154"/>
      <c r="J139" s="128">
        <f t="shared" ref="J139:J202" si="8">I139-G139</f>
        <v>0</v>
      </c>
      <c r="K139" s="128">
        <f t="shared" ref="K139:K202" si="9">IF(D139="YES",F139-J139,F139)</f>
        <v>0</v>
      </c>
      <c r="L139" s="327"/>
      <c r="M139" s="328"/>
      <c r="N139" s="327"/>
      <c r="O139" s="328"/>
      <c r="P139" s="16"/>
      <c r="Q139" s="6"/>
    </row>
    <row r="140" spans="1:23" hidden="1" outlineLevel="1" x14ac:dyDescent="0.35">
      <c r="A140" s="365">
        <f>'Rent Roll'!A139:B139</f>
        <v>0</v>
      </c>
      <c r="B140" s="366"/>
      <c r="C140" s="104">
        <f>'Rent Roll'!C139</f>
        <v>0</v>
      </c>
      <c r="D140" s="367">
        <f t="shared" si="7"/>
        <v>0</v>
      </c>
      <c r="E140" s="368"/>
      <c r="F140" s="126">
        <f>'Rent Roll'!E139</f>
        <v>0</v>
      </c>
      <c r="G140" s="155"/>
      <c r="H140" s="244"/>
      <c r="I140" s="154"/>
      <c r="J140" s="128">
        <f t="shared" si="8"/>
        <v>0</v>
      </c>
      <c r="K140" s="128">
        <f t="shared" si="9"/>
        <v>0</v>
      </c>
      <c r="L140" s="327"/>
      <c r="M140" s="328"/>
      <c r="N140" s="327"/>
      <c r="O140" s="328"/>
      <c r="P140" s="16"/>
      <c r="Q140" s="6"/>
    </row>
    <row r="141" spans="1:23" hidden="1" outlineLevel="1" x14ac:dyDescent="0.35">
      <c r="A141" s="365">
        <f>'Rent Roll'!A140:B140</f>
        <v>0</v>
      </c>
      <c r="B141" s="366"/>
      <c r="C141" s="104">
        <f>'Rent Roll'!C140</f>
        <v>0</v>
      </c>
      <c r="D141" s="367">
        <f t="shared" si="7"/>
        <v>0</v>
      </c>
      <c r="E141" s="368"/>
      <c r="F141" s="126">
        <f>'Rent Roll'!E140</f>
        <v>0</v>
      </c>
      <c r="G141" s="155"/>
      <c r="H141" s="244"/>
      <c r="I141" s="154"/>
      <c r="J141" s="128">
        <f t="shared" si="8"/>
        <v>0</v>
      </c>
      <c r="K141" s="128">
        <f t="shared" si="9"/>
        <v>0</v>
      </c>
      <c r="L141" s="281"/>
      <c r="M141" s="282"/>
      <c r="N141" s="281"/>
      <c r="O141" s="282"/>
      <c r="P141" s="16"/>
      <c r="Q141" s="6"/>
    </row>
    <row r="142" spans="1:23" hidden="1" outlineLevel="1" x14ac:dyDescent="0.35">
      <c r="A142" s="365">
        <f>'Rent Roll'!A141:B141</f>
        <v>0</v>
      </c>
      <c r="B142" s="366"/>
      <c r="C142" s="104">
        <f>'Rent Roll'!C141</f>
        <v>0</v>
      </c>
      <c r="D142" s="367">
        <f t="shared" si="7"/>
        <v>0</v>
      </c>
      <c r="E142" s="368"/>
      <c r="F142" s="126">
        <f>'Rent Roll'!E141</f>
        <v>0</v>
      </c>
      <c r="G142" s="155"/>
      <c r="H142" s="244"/>
      <c r="I142" s="154"/>
      <c r="J142" s="128">
        <f t="shared" si="8"/>
        <v>0</v>
      </c>
      <c r="K142" s="128">
        <f t="shared" si="9"/>
        <v>0</v>
      </c>
      <c r="L142" s="281"/>
      <c r="M142" s="282"/>
      <c r="N142" s="281"/>
      <c r="O142" s="282"/>
      <c r="P142" s="16"/>
      <c r="Q142" s="6"/>
    </row>
    <row r="143" spans="1:23" hidden="1" outlineLevel="1" x14ac:dyDescent="0.35">
      <c r="A143" s="365">
        <f>'Rent Roll'!A142:B142</f>
        <v>0</v>
      </c>
      <c r="B143" s="366"/>
      <c r="C143" s="104">
        <f>'Rent Roll'!C142</f>
        <v>0</v>
      </c>
      <c r="D143" s="367">
        <f t="shared" si="7"/>
        <v>0</v>
      </c>
      <c r="E143" s="368"/>
      <c r="F143" s="126">
        <f>'Rent Roll'!E142</f>
        <v>0</v>
      </c>
      <c r="G143" s="155"/>
      <c r="H143" s="244"/>
      <c r="I143" s="154"/>
      <c r="J143" s="128">
        <f t="shared" si="8"/>
        <v>0</v>
      </c>
      <c r="K143" s="128">
        <f t="shared" si="9"/>
        <v>0</v>
      </c>
      <c r="L143" s="281"/>
      <c r="M143" s="282"/>
      <c r="N143" s="281"/>
      <c r="O143" s="282"/>
      <c r="P143" s="16"/>
      <c r="Q143" s="6"/>
    </row>
    <row r="144" spans="1:23" hidden="1" outlineLevel="1" x14ac:dyDescent="0.35">
      <c r="A144" s="365">
        <f>'Rent Roll'!A143:B143</f>
        <v>0</v>
      </c>
      <c r="B144" s="366"/>
      <c r="C144" s="104">
        <f>'Rent Roll'!C143</f>
        <v>0</v>
      </c>
      <c r="D144" s="367">
        <f t="shared" si="7"/>
        <v>0</v>
      </c>
      <c r="E144" s="368"/>
      <c r="F144" s="126">
        <f>'Rent Roll'!E143</f>
        <v>0</v>
      </c>
      <c r="G144" s="155"/>
      <c r="H144" s="244"/>
      <c r="I144" s="154"/>
      <c r="J144" s="128">
        <f t="shared" si="8"/>
        <v>0</v>
      </c>
      <c r="K144" s="128">
        <f t="shared" si="9"/>
        <v>0</v>
      </c>
      <c r="L144" s="327"/>
      <c r="M144" s="328"/>
      <c r="N144" s="327"/>
      <c r="O144" s="328"/>
      <c r="P144" s="16"/>
      <c r="Q144" s="6"/>
    </row>
    <row r="145" spans="1:23" hidden="1" outlineLevel="1" x14ac:dyDescent="0.35">
      <c r="A145" s="365">
        <f>'Rent Roll'!A144:B144</f>
        <v>0</v>
      </c>
      <c r="B145" s="366"/>
      <c r="C145" s="104">
        <f>'Rent Roll'!C144</f>
        <v>0</v>
      </c>
      <c r="D145" s="367">
        <f t="shared" si="7"/>
        <v>0</v>
      </c>
      <c r="E145" s="368"/>
      <c r="F145" s="126">
        <f>'Rent Roll'!E144</f>
        <v>0</v>
      </c>
      <c r="G145" s="155"/>
      <c r="H145" s="244"/>
      <c r="I145" s="154"/>
      <c r="J145" s="128">
        <f t="shared" si="8"/>
        <v>0</v>
      </c>
      <c r="K145" s="128">
        <f t="shared" si="9"/>
        <v>0</v>
      </c>
      <c r="L145" s="327"/>
      <c r="M145" s="328"/>
      <c r="N145" s="327"/>
      <c r="O145" s="328"/>
      <c r="P145" s="16"/>
      <c r="Q145" s="6"/>
    </row>
    <row r="146" spans="1:23" hidden="1" outlineLevel="1" x14ac:dyDescent="0.35">
      <c r="A146" s="365">
        <f>'Rent Roll'!A145:B145</f>
        <v>0</v>
      </c>
      <c r="B146" s="366"/>
      <c r="C146" s="104">
        <f>'Rent Roll'!C145</f>
        <v>0</v>
      </c>
      <c r="D146" s="367">
        <f t="shared" si="7"/>
        <v>0</v>
      </c>
      <c r="E146" s="368"/>
      <c r="F146" s="126">
        <f>'Rent Roll'!E145</f>
        <v>0</v>
      </c>
      <c r="G146" s="155"/>
      <c r="H146" s="244"/>
      <c r="I146" s="154"/>
      <c r="J146" s="128">
        <f t="shared" si="8"/>
        <v>0</v>
      </c>
      <c r="K146" s="128">
        <f t="shared" si="9"/>
        <v>0</v>
      </c>
      <c r="L146" s="327"/>
      <c r="M146" s="328"/>
      <c r="N146" s="327"/>
      <c r="O146" s="328"/>
      <c r="P146" s="16"/>
      <c r="Q146" s="6"/>
    </row>
    <row r="147" spans="1:23" hidden="1" outlineLevel="1" x14ac:dyDescent="0.35">
      <c r="A147" s="365">
        <f>'Rent Roll'!A146:B146</f>
        <v>0</v>
      </c>
      <c r="B147" s="366"/>
      <c r="C147" s="104">
        <f>'Rent Roll'!C146</f>
        <v>0</v>
      </c>
      <c r="D147" s="367">
        <f t="shared" si="7"/>
        <v>0</v>
      </c>
      <c r="E147" s="368"/>
      <c r="F147" s="126">
        <f>'Rent Roll'!E146</f>
        <v>0</v>
      </c>
      <c r="G147" s="155"/>
      <c r="H147" s="244"/>
      <c r="I147" s="154"/>
      <c r="J147" s="128">
        <f t="shared" si="8"/>
        <v>0</v>
      </c>
      <c r="K147" s="128">
        <f t="shared" si="9"/>
        <v>0</v>
      </c>
      <c r="L147" s="327"/>
      <c r="M147" s="328"/>
      <c r="N147" s="327"/>
      <c r="O147" s="328"/>
      <c r="P147" s="16"/>
      <c r="Q147" s="6"/>
    </row>
    <row r="148" spans="1:23" hidden="1" outlineLevel="1" x14ac:dyDescent="0.35">
      <c r="A148" s="365">
        <f>'Rent Roll'!A147:B147</f>
        <v>0</v>
      </c>
      <c r="B148" s="366"/>
      <c r="C148" s="104">
        <f>'Rent Roll'!C147</f>
        <v>0</v>
      </c>
      <c r="D148" s="367">
        <f t="shared" si="7"/>
        <v>0</v>
      </c>
      <c r="E148" s="368"/>
      <c r="F148" s="126">
        <f>'Rent Roll'!E147</f>
        <v>0</v>
      </c>
      <c r="G148" s="155"/>
      <c r="H148" s="244"/>
      <c r="I148" s="154"/>
      <c r="J148" s="128">
        <f t="shared" si="8"/>
        <v>0</v>
      </c>
      <c r="K148" s="128">
        <f t="shared" si="9"/>
        <v>0</v>
      </c>
      <c r="L148" s="327"/>
      <c r="M148" s="328"/>
      <c r="N148" s="327"/>
      <c r="O148" s="328"/>
      <c r="P148" s="16"/>
      <c r="Q148" s="6"/>
    </row>
    <row r="149" spans="1:23" hidden="1" outlineLevel="1" x14ac:dyDescent="0.35">
      <c r="A149" s="365">
        <f>'Rent Roll'!A148:B148</f>
        <v>0</v>
      </c>
      <c r="B149" s="366"/>
      <c r="C149" s="104">
        <f>'Rent Roll'!C148</f>
        <v>0</v>
      </c>
      <c r="D149" s="367">
        <f t="shared" si="7"/>
        <v>0</v>
      </c>
      <c r="E149" s="368"/>
      <c r="F149" s="126">
        <f>'Rent Roll'!E148</f>
        <v>0</v>
      </c>
      <c r="G149" s="155"/>
      <c r="H149" s="244"/>
      <c r="I149" s="154"/>
      <c r="J149" s="128">
        <f t="shared" si="8"/>
        <v>0</v>
      </c>
      <c r="K149" s="128">
        <f t="shared" si="9"/>
        <v>0</v>
      </c>
      <c r="L149" s="327"/>
      <c r="M149" s="328"/>
      <c r="N149" s="327"/>
      <c r="O149" s="328"/>
      <c r="P149" s="16"/>
      <c r="Q149" s="6"/>
    </row>
    <row r="150" spans="1:23" ht="12" hidden="1" customHeight="1" outlineLevel="1" x14ac:dyDescent="0.4">
      <c r="A150" s="365">
        <f>'Rent Roll'!A149:B149</f>
        <v>0</v>
      </c>
      <c r="B150" s="366"/>
      <c r="C150" s="104">
        <f>'Rent Roll'!C149</f>
        <v>0</v>
      </c>
      <c r="D150" s="367">
        <f t="shared" si="7"/>
        <v>0</v>
      </c>
      <c r="E150" s="368"/>
      <c r="F150" s="126">
        <f>'Rent Roll'!E149</f>
        <v>0</v>
      </c>
      <c r="G150" s="155"/>
      <c r="H150" s="244"/>
      <c r="I150" s="154"/>
      <c r="J150" s="128">
        <f t="shared" si="8"/>
        <v>0</v>
      </c>
      <c r="K150" s="128">
        <f t="shared" si="9"/>
        <v>0</v>
      </c>
      <c r="L150" s="327"/>
      <c r="M150" s="328"/>
      <c r="N150" s="327"/>
      <c r="O150" s="328"/>
      <c r="P150" s="16"/>
      <c r="Q150" s="6"/>
      <c r="W150" s="14"/>
    </row>
    <row r="151" spans="1:23" ht="13.15" hidden="1" outlineLevel="1" x14ac:dyDescent="0.4">
      <c r="A151" s="365">
        <f>'Rent Roll'!A150:B150</f>
        <v>0</v>
      </c>
      <c r="B151" s="366"/>
      <c r="C151" s="104">
        <f>'Rent Roll'!C150</f>
        <v>0</v>
      </c>
      <c r="D151" s="367">
        <f t="shared" si="7"/>
        <v>0</v>
      </c>
      <c r="E151" s="368"/>
      <c r="F151" s="126">
        <f>'Rent Roll'!E150</f>
        <v>0</v>
      </c>
      <c r="G151" s="155"/>
      <c r="H151" s="244"/>
      <c r="I151" s="154"/>
      <c r="J151" s="128">
        <f t="shared" si="8"/>
        <v>0</v>
      </c>
      <c r="K151" s="128">
        <f t="shared" si="9"/>
        <v>0</v>
      </c>
      <c r="L151" s="327"/>
      <c r="M151" s="328"/>
      <c r="N151" s="327"/>
      <c r="O151" s="328"/>
      <c r="P151" s="16"/>
      <c r="Q151" s="6"/>
      <c r="W151" s="14"/>
    </row>
    <row r="152" spans="1:23" ht="15" hidden="1" customHeight="1" outlineLevel="1" x14ac:dyDescent="0.4">
      <c r="A152" s="365">
        <f>'Rent Roll'!A151:B151</f>
        <v>0</v>
      </c>
      <c r="B152" s="366"/>
      <c r="C152" s="104">
        <f>'Rent Roll'!C151</f>
        <v>0</v>
      </c>
      <c r="D152" s="367">
        <f t="shared" si="7"/>
        <v>0</v>
      </c>
      <c r="E152" s="368"/>
      <c r="F152" s="126">
        <f>'Rent Roll'!E151</f>
        <v>0</v>
      </c>
      <c r="G152" s="155"/>
      <c r="H152" s="244"/>
      <c r="I152" s="154"/>
      <c r="J152" s="128">
        <f t="shared" si="8"/>
        <v>0</v>
      </c>
      <c r="K152" s="128">
        <f t="shared" si="9"/>
        <v>0</v>
      </c>
      <c r="L152" s="327"/>
      <c r="M152" s="328"/>
      <c r="N152" s="327"/>
      <c r="O152" s="328"/>
      <c r="P152" s="16"/>
      <c r="Q152" s="6"/>
      <c r="W152" s="14"/>
    </row>
    <row r="153" spans="1:23" ht="13.15" hidden="1" outlineLevel="1" x14ac:dyDescent="0.4">
      <c r="A153" s="365">
        <f>'Rent Roll'!A152:B152</f>
        <v>0</v>
      </c>
      <c r="B153" s="366"/>
      <c r="C153" s="104">
        <f>'Rent Roll'!C152</f>
        <v>0</v>
      </c>
      <c r="D153" s="367">
        <f t="shared" si="7"/>
        <v>0</v>
      </c>
      <c r="E153" s="368"/>
      <c r="F153" s="126">
        <f>'Rent Roll'!E152</f>
        <v>0</v>
      </c>
      <c r="G153" s="155"/>
      <c r="H153" s="244"/>
      <c r="I153" s="154"/>
      <c r="J153" s="128">
        <f t="shared" si="8"/>
        <v>0</v>
      </c>
      <c r="K153" s="128">
        <f t="shared" si="9"/>
        <v>0</v>
      </c>
      <c r="L153" s="327"/>
      <c r="M153" s="328"/>
      <c r="N153" s="327"/>
      <c r="O153" s="328"/>
      <c r="P153" s="16"/>
      <c r="Q153" s="6"/>
      <c r="W153" s="14"/>
    </row>
    <row r="154" spans="1:23" ht="13.15" hidden="1" outlineLevel="1" x14ac:dyDescent="0.4">
      <c r="A154" s="365">
        <f>'Rent Roll'!A153:B153</f>
        <v>0</v>
      </c>
      <c r="B154" s="366"/>
      <c r="C154" s="104">
        <f>'Rent Roll'!C153</f>
        <v>0</v>
      </c>
      <c r="D154" s="367">
        <f t="shared" si="7"/>
        <v>0</v>
      </c>
      <c r="E154" s="368"/>
      <c r="F154" s="126">
        <f>'Rent Roll'!E153</f>
        <v>0</v>
      </c>
      <c r="G154" s="155"/>
      <c r="H154" s="244"/>
      <c r="I154" s="154"/>
      <c r="J154" s="128">
        <f t="shared" si="8"/>
        <v>0</v>
      </c>
      <c r="K154" s="128">
        <f t="shared" si="9"/>
        <v>0</v>
      </c>
      <c r="L154" s="327"/>
      <c r="M154" s="328"/>
      <c r="N154" s="327"/>
      <c r="O154" s="328"/>
      <c r="P154" s="16"/>
      <c r="Q154" s="6"/>
      <c r="W154" s="14"/>
    </row>
    <row r="155" spans="1:23" ht="13.15" hidden="1" outlineLevel="1" x14ac:dyDescent="0.4">
      <c r="A155" s="365">
        <f>'Rent Roll'!A154:B154</f>
        <v>0</v>
      </c>
      <c r="B155" s="366"/>
      <c r="C155" s="104">
        <f>'Rent Roll'!C154</f>
        <v>0</v>
      </c>
      <c r="D155" s="367">
        <f t="shared" si="7"/>
        <v>0</v>
      </c>
      <c r="E155" s="368"/>
      <c r="F155" s="126">
        <f>'Rent Roll'!E154</f>
        <v>0</v>
      </c>
      <c r="G155" s="155"/>
      <c r="H155" s="244"/>
      <c r="I155" s="154"/>
      <c r="J155" s="128">
        <f t="shared" si="8"/>
        <v>0</v>
      </c>
      <c r="K155" s="128">
        <f t="shared" si="9"/>
        <v>0</v>
      </c>
      <c r="L155" s="327"/>
      <c r="M155" s="328"/>
      <c r="N155" s="327"/>
      <c r="O155" s="328"/>
      <c r="P155" s="16"/>
      <c r="Q155" s="6"/>
      <c r="W155" s="14"/>
    </row>
    <row r="156" spans="1:23" ht="13.15" hidden="1" outlineLevel="1" x14ac:dyDescent="0.4">
      <c r="A156" s="365">
        <f>'Rent Roll'!A155:B155</f>
        <v>0</v>
      </c>
      <c r="B156" s="366"/>
      <c r="C156" s="104">
        <f>'Rent Roll'!C155</f>
        <v>0</v>
      </c>
      <c r="D156" s="367">
        <f t="shared" si="7"/>
        <v>0</v>
      </c>
      <c r="E156" s="368"/>
      <c r="F156" s="126">
        <f>'Rent Roll'!E155</f>
        <v>0</v>
      </c>
      <c r="G156" s="155"/>
      <c r="H156" s="244"/>
      <c r="I156" s="154"/>
      <c r="J156" s="128">
        <f t="shared" si="8"/>
        <v>0</v>
      </c>
      <c r="K156" s="128">
        <f t="shared" si="9"/>
        <v>0</v>
      </c>
      <c r="L156" s="327"/>
      <c r="M156" s="328"/>
      <c r="N156" s="327"/>
      <c r="O156" s="328"/>
      <c r="P156" s="16"/>
      <c r="Q156" s="6"/>
      <c r="W156" s="14"/>
    </row>
    <row r="157" spans="1:23" ht="13.15" hidden="1" outlineLevel="1" x14ac:dyDescent="0.4">
      <c r="A157" s="365">
        <f>'Rent Roll'!A156:B156</f>
        <v>0</v>
      </c>
      <c r="B157" s="366"/>
      <c r="C157" s="104">
        <f>'Rent Roll'!C156</f>
        <v>0</v>
      </c>
      <c r="D157" s="367">
        <f t="shared" si="7"/>
        <v>0</v>
      </c>
      <c r="E157" s="368"/>
      <c r="F157" s="126">
        <f>'Rent Roll'!E156</f>
        <v>0</v>
      </c>
      <c r="G157" s="155"/>
      <c r="H157" s="244"/>
      <c r="I157" s="154"/>
      <c r="J157" s="128">
        <f t="shared" si="8"/>
        <v>0</v>
      </c>
      <c r="K157" s="128">
        <f t="shared" si="9"/>
        <v>0</v>
      </c>
      <c r="L157" s="327"/>
      <c r="M157" s="328"/>
      <c r="N157" s="327"/>
      <c r="O157" s="328"/>
      <c r="P157" s="16"/>
      <c r="Q157" s="6"/>
      <c r="W157" s="14"/>
    </row>
    <row r="158" spans="1:23" hidden="1" outlineLevel="1" x14ac:dyDescent="0.35">
      <c r="A158" s="365">
        <f>'Rent Roll'!A157:B157</f>
        <v>0</v>
      </c>
      <c r="B158" s="366"/>
      <c r="C158" s="104">
        <f>'Rent Roll'!C157</f>
        <v>0</v>
      </c>
      <c r="D158" s="367">
        <f t="shared" si="7"/>
        <v>0</v>
      </c>
      <c r="E158" s="368"/>
      <c r="F158" s="126">
        <f>'Rent Roll'!E157</f>
        <v>0</v>
      </c>
      <c r="G158" s="155"/>
      <c r="H158" s="244"/>
      <c r="I158" s="154"/>
      <c r="J158" s="128">
        <f t="shared" si="8"/>
        <v>0</v>
      </c>
      <c r="K158" s="128">
        <f t="shared" si="9"/>
        <v>0</v>
      </c>
      <c r="L158" s="327"/>
      <c r="M158" s="328"/>
      <c r="N158" s="327"/>
      <c r="O158" s="328"/>
      <c r="P158" s="16"/>
      <c r="Q158" s="6"/>
    </row>
    <row r="159" spans="1:23" hidden="1" outlineLevel="1" x14ac:dyDescent="0.35">
      <c r="A159" s="365">
        <f>'Rent Roll'!A158:B158</f>
        <v>0</v>
      </c>
      <c r="B159" s="366"/>
      <c r="C159" s="104">
        <f>'Rent Roll'!C158</f>
        <v>0</v>
      </c>
      <c r="D159" s="367">
        <f t="shared" si="7"/>
        <v>0</v>
      </c>
      <c r="E159" s="368"/>
      <c r="F159" s="126">
        <f>'Rent Roll'!E158</f>
        <v>0</v>
      </c>
      <c r="G159" s="155"/>
      <c r="H159" s="244"/>
      <c r="I159" s="154"/>
      <c r="J159" s="128">
        <f t="shared" si="8"/>
        <v>0</v>
      </c>
      <c r="K159" s="128">
        <f t="shared" si="9"/>
        <v>0</v>
      </c>
      <c r="L159" s="327"/>
      <c r="M159" s="328"/>
      <c r="N159" s="327"/>
      <c r="O159" s="328"/>
      <c r="P159" s="16"/>
      <c r="Q159" s="6"/>
    </row>
    <row r="160" spans="1:23" hidden="1" outlineLevel="1" x14ac:dyDescent="0.35">
      <c r="A160" s="365">
        <f>'Rent Roll'!A159:B159</f>
        <v>0</v>
      </c>
      <c r="B160" s="366"/>
      <c r="C160" s="104">
        <f>'Rent Roll'!C159</f>
        <v>0</v>
      </c>
      <c r="D160" s="367">
        <f t="shared" si="7"/>
        <v>0</v>
      </c>
      <c r="E160" s="368"/>
      <c r="F160" s="126">
        <f>'Rent Roll'!E159</f>
        <v>0</v>
      </c>
      <c r="G160" s="155"/>
      <c r="H160" s="244"/>
      <c r="I160" s="154"/>
      <c r="J160" s="128">
        <f t="shared" si="8"/>
        <v>0</v>
      </c>
      <c r="K160" s="128">
        <f t="shared" si="9"/>
        <v>0</v>
      </c>
      <c r="L160" s="281"/>
      <c r="M160" s="282"/>
      <c r="N160" s="281"/>
      <c r="O160" s="282"/>
      <c r="P160" s="16"/>
      <c r="Q160" s="6"/>
    </row>
    <row r="161" spans="1:23" hidden="1" outlineLevel="1" x14ac:dyDescent="0.35">
      <c r="A161" s="365">
        <f>'Rent Roll'!A160:B160</f>
        <v>0</v>
      </c>
      <c r="B161" s="366"/>
      <c r="C161" s="104">
        <f>'Rent Roll'!C160</f>
        <v>0</v>
      </c>
      <c r="D161" s="367">
        <f t="shared" si="7"/>
        <v>0</v>
      </c>
      <c r="E161" s="368"/>
      <c r="F161" s="126">
        <f>'Rent Roll'!E160</f>
        <v>0</v>
      </c>
      <c r="G161" s="155"/>
      <c r="H161" s="244"/>
      <c r="I161" s="154"/>
      <c r="J161" s="128">
        <f t="shared" si="8"/>
        <v>0</v>
      </c>
      <c r="K161" s="128">
        <f t="shared" si="9"/>
        <v>0</v>
      </c>
      <c r="L161" s="281"/>
      <c r="M161" s="282"/>
      <c r="N161" s="281"/>
      <c r="O161" s="282"/>
      <c r="P161" s="16"/>
      <c r="Q161" s="6"/>
    </row>
    <row r="162" spans="1:23" hidden="1" outlineLevel="1" x14ac:dyDescent="0.35">
      <c r="A162" s="365">
        <f>'Rent Roll'!A161:B161</f>
        <v>0</v>
      </c>
      <c r="B162" s="366"/>
      <c r="C162" s="104">
        <f>'Rent Roll'!C161</f>
        <v>0</v>
      </c>
      <c r="D162" s="367">
        <f t="shared" si="7"/>
        <v>0</v>
      </c>
      <c r="E162" s="368"/>
      <c r="F162" s="126">
        <f>'Rent Roll'!E161</f>
        <v>0</v>
      </c>
      <c r="G162" s="155"/>
      <c r="H162" s="244"/>
      <c r="I162" s="154"/>
      <c r="J162" s="128">
        <f t="shared" si="8"/>
        <v>0</v>
      </c>
      <c r="K162" s="128">
        <f t="shared" si="9"/>
        <v>0</v>
      </c>
      <c r="L162" s="281"/>
      <c r="M162" s="282"/>
      <c r="N162" s="281"/>
      <c r="O162" s="282"/>
      <c r="P162" s="16"/>
      <c r="Q162" s="6"/>
    </row>
    <row r="163" spans="1:23" hidden="1" outlineLevel="1" x14ac:dyDescent="0.35">
      <c r="A163" s="365">
        <f>'Rent Roll'!A162:B162</f>
        <v>0</v>
      </c>
      <c r="B163" s="366"/>
      <c r="C163" s="104">
        <f>'Rent Roll'!C162</f>
        <v>0</v>
      </c>
      <c r="D163" s="367">
        <f t="shared" si="7"/>
        <v>0</v>
      </c>
      <c r="E163" s="368"/>
      <c r="F163" s="126">
        <f>'Rent Roll'!E162</f>
        <v>0</v>
      </c>
      <c r="G163" s="155"/>
      <c r="H163" s="244"/>
      <c r="I163" s="154"/>
      <c r="J163" s="128">
        <f t="shared" si="8"/>
        <v>0</v>
      </c>
      <c r="K163" s="128">
        <f t="shared" si="9"/>
        <v>0</v>
      </c>
      <c r="L163" s="327"/>
      <c r="M163" s="328"/>
      <c r="N163" s="327"/>
      <c r="O163" s="328"/>
      <c r="P163" s="16"/>
      <c r="Q163" s="6"/>
    </row>
    <row r="164" spans="1:23" hidden="1" outlineLevel="1" x14ac:dyDescent="0.35">
      <c r="A164" s="365">
        <f>'Rent Roll'!A163:B163</f>
        <v>0</v>
      </c>
      <c r="B164" s="366"/>
      <c r="C164" s="104">
        <f>'Rent Roll'!C163</f>
        <v>0</v>
      </c>
      <c r="D164" s="367">
        <f t="shared" si="7"/>
        <v>0</v>
      </c>
      <c r="E164" s="368"/>
      <c r="F164" s="126">
        <f>'Rent Roll'!E163</f>
        <v>0</v>
      </c>
      <c r="G164" s="155"/>
      <c r="H164" s="244"/>
      <c r="I164" s="154"/>
      <c r="J164" s="128">
        <f t="shared" si="8"/>
        <v>0</v>
      </c>
      <c r="K164" s="128">
        <f t="shared" si="9"/>
        <v>0</v>
      </c>
      <c r="L164" s="327"/>
      <c r="M164" s="328"/>
      <c r="N164" s="327"/>
      <c r="O164" s="328"/>
      <c r="P164" s="16"/>
      <c r="Q164" s="6"/>
    </row>
    <row r="165" spans="1:23" hidden="1" outlineLevel="1" x14ac:dyDescent="0.35">
      <c r="A165" s="365">
        <f>'Rent Roll'!A164:B164</f>
        <v>0</v>
      </c>
      <c r="B165" s="366"/>
      <c r="C165" s="104">
        <f>'Rent Roll'!C164</f>
        <v>0</v>
      </c>
      <c r="D165" s="367">
        <f t="shared" si="7"/>
        <v>0</v>
      </c>
      <c r="E165" s="368"/>
      <c r="F165" s="126">
        <f>'Rent Roll'!E164</f>
        <v>0</v>
      </c>
      <c r="G165" s="155"/>
      <c r="H165" s="244"/>
      <c r="I165" s="154"/>
      <c r="J165" s="128">
        <f t="shared" si="8"/>
        <v>0</v>
      </c>
      <c r="K165" s="128">
        <f t="shared" si="9"/>
        <v>0</v>
      </c>
      <c r="L165" s="327"/>
      <c r="M165" s="328"/>
      <c r="N165" s="327"/>
      <c r="O165" s="328"/>
      <c r="P165" s="16"/>
      <c r="Q165" s="6"/>
    </row>
    <row r="166" spans="1:23" hidden="1" outlineLevel="1" x14ac:dyDescent="0.35">
      <c r="A166" s="365">
        <f>'Rent Roll'!A165:B165</f>
        <v>0</v>
      </c>
      <c r="B166" s="366"/>
      <c r="C166" s="104">
        <f>'Rent Roll'!C165</f>
        <v>0</v>
      </c>
      <c r="D166" s="367">
        <f t="shared" si="7"/>
        <v>0</v>
      </c>
      <c r="E166" s="368"/>
      <c r="F166" s="126">
        <f>'Rent Roll'!E165</f>
        <v>0</v>
      </c>
      <c r="G166" s="155"/>
      <c r="H166" s="244"/>
      <c r="I166" s="154"/>
      <c r="J166" s="128">
        <f t="shared" si="8"/>
        <v>0</v>
      </c>
      <c r="K166" s="128">
        <f t="shared" si="9"/>
        <v>0</v>
      </c>
      <c r="L166" s="327"/>
      <c r="M166" s="328"/>
      <c r="N166" s="327"/>
      <c r="O166" s="328"/>
      <c r="P166" s="16"/>
      <c r="Q166" s="6"/>
    </row>
    <row r="167" spans="1:23" hidden="1" outlineLevel="1" x14ac:dyDescent="0.35">
      <c r="A167" s="365">
        <f>'Rent Roll'!A166:B166</f>
        <v>0</v>
      </c>
      <c r="B167" s="366"/>
      <c r="C167" s="104">
        <f>'Rent Roll'!C166</f>
        <v>0</v>
      </c>
      <c r="D167" s="367">
        <f t="shared" si="7"/>
        <v>0</v>
      </c>
      <c r="E167" s="368"/>
      <c r="F167" s="126">
        <f>'Rent Roll'!E166</f>
        <v>0</v>
      </c>
      <c r="G167" s="155"/>
      <c r="H167" s="244"/>
      <c r="I167" s="154"/>
      <c r="J167" s="128">
        <f t="shared" si="8"/>
        <v>0</v>
      </c>
      <c r="K167" s="128">
        <f t="shared" si="9"/>
        <v>0</v>
      </c>
      <c r="L167" s="327"/>
      <c r="M167" s="328"/>
      <c r="N167" s="327"/>
      <c r="O167" s="328"/>
      <c r="P167" s="16"/>
      <c r="Q167" s="6"/>
    </row>
    <row r="168" spans="1:23" hidden="1" outlineLevel="1" x14ac:dyDescent="0.35">
      <c r="A168" s="365">
        <f>'Rent Roll'!A167:B167</f>
        <v>0</v>
      </c>
      <c r="B168" s="366"/>
      <c r="C168" s="104">
        <f>'Rent Roll'!C167</f>
        <v>0</v>
      </c>
      <c r="D168" s="367">
        <f t="shared" si="7"/>
        <v>0</v>
      </c>
      <c r="E168" s="368"/>
      <c r="F168" s="126">
        <f>'Rent Roll'!E167</f>
        <v>0</v>
      </c>
      <c r="G168" s="155"/>
      <c r="H168" s="244"/>
      <c r="I168" s="154"/>
      <c r="J168" s="128">
        <f t="shared" si="8"/>
        <v>0</v>
      </c>
      <c r="K168" s="128">
        <f t="shared" si="9"/>
        <v>0</v>
      </c>
      <c r="L168" s="327"/>
      <c r="M168" s="328"/>
      <c r="N168" s="327"/>
      <c r="O168" s="328"/>
      <c r="P168" s="16"/>
      <c r="Q168" s="6"/>
    </row>
    <row r="169" spans="1:23" ht="12" hidden="1" customHeight="1" outlineLevel="1" x14ac:dyDescent="0.4">
      <c r="A169" s="365">
        <f>'Rent Roll'!A168:B168</f>
        <v>0</v>
      </c>
      <c r="B169" s="366"/>
      <c r="C169" s="104">
        <f>'Rent Roll'!C168</f>
        <v>0</v>
      </c>
      <c r="D169" s="367">
        <f t="shared" si="7"/>
        <v>0</v>
      </c>
      <c r="E169" s="368"/>
      <c r="F169" s="126">
        <f>'Rent Roll'!E168</f>
        <v>0</v>
      </c>
      <c r="G169" s="155"/>
      <c r="H169" s="244"/>
      <c r="I169" s="154"/>
      <c r="J169" s="128">
        <f t="shared" si="8"/>
        <v>0</v>
      </c>
      <c r="K169" s="128">
        <f t="shared" si="9"/>
        <v>0</v>
      </c>
      <c r="L169" s="327"/>
      <c r="M169" s="328"/>
      <c r="N169" s="327"/>
      <c r="O169" s="328"/>
      <c r="P169" s="16"/>
      <c r="Q169" s="6"/>
      <c r="W169" s="14"/>
    </row>
    <row r="170" spans="1:23" ht="13.15" hidden="1" outlineLevel="1" x14ac:dyDescent="0.4">
      <c r="A170" s="365">
        <f>'Rent Roll'!A169:B169</f>
        <v>0</v>
      </c>
      <c r="B170" s="366"/>
      <c r="C170" s="104">
        <f>'Rent Roll'!C169</f>
        <v>0</v>
      </c>
      <c r="D170" s="367">
        <f t="shared" si="7"/>
        <v>0</v>
      </c>
      <c r="E170" s="368"/>
      <c r="F170" s="126">
        <f>'Rent Roll'!E169</f>
        <v>0</v>
      </c>
      <c r="G170" s="155"/>
      <c r="H170" s="244"/>
      <c r="I170" s="154"/>
      <c r="J170" s="128">
        <f t="shared" si="8"/>
        <v>0</v>
      </c>
      <c r="K170" s="128">
        <f t="shared" si="9"/>
        <v>0</v>
      </c>
      <c r="L170" s="327"/>
      <c r="M170" s="328"/>
      <c r="N170" s="327"/>
      <c r="O170" s="328"/>
      <c r="P170" s="16"/>
      <c r="Q170" s="6"/>
      <c r="W170" s="14"/>
    </row>
    <row r="171" spans="1:23" ht="15" hidden="1" customHeight="1" outlineLevel="1" x14ac:dyDescent="0.4">
      <c r="A171" s="365">
        <f>'Rent Roll'!A170:B170</f>
        <v>0</v>
      </c>
      <c r="B171" s="366"/>
      <c r="C171" s="104">
        <f>'Rent Roll'!C170</f>
        <v>0</v>
      </c>
      <c r="D171" s="367">
        <f t="shared" si="7"/>
        <v>0</v>
      </c>
      <c r="E171" s="368"/>
      <c r="F171" s="126">
        <f>'Rent Roll'!E170</f>
        <v>0</v>
      </c>
      <c r="G171" s="155"/>
      <c r="H171" s="244"/>
      <c r="I171" s="154"/>
      <c r="J171" s="128">
        <f t="shared" si="8"/>
        <v>0</v>
      </c>
      <c r="K171" s="128">
        <f t="shared" si="9"/>
        <v>0</v>
      </c>
      <c r="L171" s="327"/>
      <c r="M171" s="328"/>
      <c r="N171" s="327"/>
      <c r="O171" s="328"/>
      <c r="P171" s="16"/>
      <c r="Q171" s="6"/>
      <c r="W171" s="14"/>
    </row>
    <row r="172" spans="1:23" ht="13.15" hidden="1" outlineLevel="1" x14ac:dyDescent="0.4">
      <c r="A172" s="365">
        <f>'Rent Roll'!A171:B171</f>
        <v>0</v>
      </c>
      <c r="B172" s="366"/>
      <c r="C172" s="104">
        <f>'Rent Roll'!C171</f>
        <v>0</v>
      </c>
      <c r="D172" s="367">
        <f t="shared" si="7"/>
        <v>0</v>
      </c>
      <c r="E172" s="368"/>
      <c r="F172" s="126">
        <f>'Rent Roll'!E171</f>
        <v>0</v>
      </c>
      <c r="G172" s="155"/>
      <c r="H172" s="244"/>
      <c r="I172" s="154"/>
      <c r="J172" s="128">
        <f t="shared" si="8"/>
        <v>0</v>
      </c>
      <c r="K172" s="128">
        <f t="shared" si="9"/>
        <v>0</v>
      </c>
      <c r="L172" s="327"/>
      <c r="M172" s="328"/>
      <c r="N172" s="327"/>
      <c r="O172" s="328"/>
      <c r="P172" s="16"/>
      <c r="Q172" s="6"/>
      <c r="W172" s="14"/>
    </row>
    <row r="173" spans="1:23" ht="13.15" hidden="1" outlineLevel="1" x14ac:dyDescent="0.4">
      <c r="A173" s="365">
        <f>'Rent Roll'!A172:B172</f>
        <v>0</v>
      </c>
      <c r="B173" s="366"/>
      <c r="C173" s="104">
        <f>'Rent Roll'!C172</f>
        <v>0</v>
      </c>
      <c r="D173" s="367">
        <f t="shared" si="7"/>
        <v>0</v>
      </c>
      <c r="E173" s="368"/>
      <c r="F173" s="126">
        <f>'Rent Roll'!E172</f>
        <v>0</v>
      </c>
      <c r="G173" s="155"/>
      <c r="H173" s="244"/>
      <c r="I173" s="154"/>
      <c r="J173" s="128">
        <f t="shared" si="8"/>
        <v>0</v>
      </c>
      <c r="K173" s="128">
        <f t="shared" si="9"/>
        <v>0</v>
      </c>
      <c r="L173" s="327"/>
      <c r="M173" s="328"/>
      <c r="N173" s="327"/>
      <c r="O173" s="328"/>
      <c r="P173" s="16"/>
      <c r="Q173" s="6"/>
      <c r="W173" s="14"/>
    </row>
    <row r="174" spans="1:23" ht="13.15" hidden="1" outlineLevel="1" x14ac:dyDescent="0.4">
      <c r="A174" s="365">
        <f>'Rent Roll'!A173:B173</f>
        <v>0</v>
      </c>
      <c r="B174" s="366"/>
      <c r="C174" s="104">
        <f>'Rent Roll'!C173</f>
        <v>0</v>
      </c>
      <c r="D174" s="367">
        <f t="shared" si="7"/>
        <v>0</v>
      </c>
      <c r="E174" s="368"/>
      <c r="F174" s="126">
        <f>'Rent Roll'!E173</f>
        <v>0</v>
      </c>
      <c r="G174" s="155"/>
      <c r="H174" s="244"/>
      <c r="I174" s="154"/>
      <c r="J174" s="128">
        <f t="shared" si="8"/>
        <v>0</v>
      </c>
      <c r="K174" s="128">
        <f t="shared" si="9"/>
        <v>0</v>
      </c>
      <c r="L174" s="327"/>
      <c r="M174" s="328"/>
      <c r="N174" s="327"/>
      <c r="O174" s="328"/>
      <c r="P174" s="16"/>
      <c r="Q174" s="6"/>
      <c r="W174" s="14"/>
    </row>
    <row r="175" spans="1:23" ht="13.15" hidden="1" outlineLevel="1" x14ac:dyDescent="0.4">
      <c r="A175" s="365">
        <f>'Rent Roll'!A174:B174</f>
        <v>0</v>
      </c>
      <c r="B175" s="366"/>
      <c r="C175" s="104">
        <f>'Rent Roll'!C174</f>
        <v>0</v>
      </c>
      <c r="D175" s="367">
        <f t="shared" si="7"/>
        <v>0</v>
      </c>
      <c r="E175" s="368"/>
      <c r="F175" s="126">
        <f>'Rent Roll'!E174</f>
        <v>0</v>
      </c>
      <c r="G175" s="155"/>
      <c r="H175" s="244"/>
      <c r="I175" s="154"/>
      <c r="J175" s="128">
        <f t="shared" si="8"/>
        <v>0</v>
      </c>
      <c r="K175" s="128">
        <f t="shared" si="9"/>
        <v>0</v>
      </c>
      <c r="L175" s="327"/>
      <c r="M175" s="328"/>
      <c r="N175" s="327"/>
      <c r="O175" s="328"/>
      <c r="P175" s="16"/>
      <c r="Q175" s="6"/>
      <c r="W175" s="14"/>
    </row>
    <row r="176" spans="1:23" ht="13.15" hidden="1" outlineLevel="1" x14ac:dyDescent="0.4">
      <c r="A176" s="365">
        <f>'Rent Roll'!A175:B175</f>
        <v>0</v>
      </c>
      <c r="B176" s="366"/>
      <c r="C176" s="104">
        <f>'Rent Roll'!C175</f>
        <v>0</v>
      </c>
      <c r="D176" s="367">
        <f t="shared" si="7"/>
        <v>0</v>
      </c>
      <c r="E176" s="368"/>
      <c r="F176" s="126">
        <f>'Rent Roll'!E175</f>
        <v>0</v>
      </c>
      <c r="G176" s="155"/>
      <c r="H176" s="244"/>
      <c r="I176" s="154"/>
      <c r="J176" s="128">
        <f t="shared" si="8"/>
        <v>0</v>
      </c>
      <c r="K176" s="128">
        <f t="shared" si="9"/>
        <v>0</v>
      </c>
      <c r="L176" s="327"/>
      <c r="M176" s="328"/>
      <c r="N176" s="327"/>
      <c r="O176" s="328"/>
      <c r="P176" s="16"/>
      <c r="Q176" s="6"/>
      <c r="W176" s="14"/>
    </row>
    <row r="177" spans="1:23" hidden="1" outlineLevel="1" x14ac:dyDescent="0.35">
      <c r="A177" s="365">
        <f>'Rent Roll'!A176:B176</f>
        <v>0</v>
      </c>
      <c r="B177" s="366"/>
      <c r="C177" s="104">
        <f>'Rent Roll'!C176</f>
        <v>0</v>
      </c>
      <c r="D177" s="367">
        <f t="shared" si="7"/>
        <v>0</v>
      </c>
      <c r="E177" s="368"/>
      <c r="F177" s="126">
        <f>'Rent Roll'!E176</f>
        <v>0</v>
      </c>
      <c r="G177" s="155"/>
      <c r="H177" s="244"/>
      <c r="I177" s="154"/>
      <c r="J177" s="128">
        <f t="shared" si="8"/>
        <v>0</v>
      </c>
      <c r="K177" s="128">
        <f t="shared" si="9"/>
        <v>0</v>
      </c>
      <c r="L177" s="327"/>
      <c r="M177" s="328"/>
      <c r="N177" s="327"/>
      <c r="O177" s="328"/>
      <c r="P177" s="16"/>
      <c r="Q177" s="6"/>
    </row>
    <row r="178" spans="1:23" hidden="1" outlineLevel="1" x14ac:dyDescent="0.35">
      <c r="A178" s="365">
        <f>'Rent Roll'!A177:B177</f>
        <v>0</v>
      </c>
      <c r="B178" s="366"/>
      <c r="C178" s="104">
        <f>'Rent Roll'!C177</f>
        <v>0</v>
      </c>
      <c r="D178" s="367">
        <f t="shared" si="7"/>
        <v>0</v>
      </c>
      <c r="E178" s="368"/>
      <c r="F178" s="126">
        <f>'Rent Roll'!E177</f>
        <v>0</v>
      </c>
      <c r="G178" s="155"/>
      <c r="H178" s="244"/>
      <c r="I178" s="154"/>
      <c r="J178" s="128">
        <f t="shared" si="8"/>
        <v>0</v>
      </c>
      <c r="K178" s="128">
        <f t="shared" si="9"/>
        <v>0</v>
      </c>
      <c r="L178" s="327"/>
      <c r="M178" s="328"/>
      <c r="N178" s="327"/>
      <c r="O178" s="328"/>
      <c r="P178" s="16"/>
      <c r="Q178" s="6"/>
    </row>
    <row r="179" spans="1:23" hidden="1" outlineLevel="1" x14ac:dyDescent="0.35">
      <c r="A179" s="365">
        <f>'Rent Roll'!A178:B178</f>
        <v>0</v>
      </c>
      <c r="B179" s="366"/>
      <c r="C179" s="104">
        <f>'Rent Roll'!C178</f>
        <v>0</v>
      </c>
      <c r="D179" s="367">
        <f t="shared" si="7"/>
        <v>0</v>
      </c>
      <c r="E179" s="368"/>
      <c r="F179" s="126">
        <f>'Rent Roll'!E178</f>
        <v>0</v>
      </c>
      <c r="G179" s="155"/>
      <c r="H179" s="244"/>
      <c r="I179" s="154"/>
      <c r="J179" s="128">
        <f t="shared" si="8"/>
        <v>0</v>
      </c>
      <c r="K179" s="128">
        <f t="shared" si="9"/>
        <v>0</v>
      </c>
      <c r="L179" s="281"/>
      <c r="M179" s="282"/>
      <c r="N179" s="281"/>
      <c r="O179" s="282"/>
      <c r="P179" s="16"/>
      <c r="Q179" s="6"/>
    </row>
    <row r="180" spans="1:23" hidden="1" outlineLevel="1" x14ac:dyDescent="0.35">
      <c r="A180" s="365">
        <f>'Rent Roll'!A179:B179</f>
        <v>0</v>
      </c>
      <c r="B180" s="366"/>
      <c r="C180" s="104">
        <f>'Rent Roll'!C179</f>
        <v>0</v>
      </c>
      <c r="D180" s="367">
        <f t="shared" si="7"/>
        <v>0</v>
      </c>
      <c r="E180" s="368"/>
      <c r="F180" s="126">
        <f>'Rent Roll'!E179</f>
        <v>0</v>
      </c>
      <c r="G180" s="155"/>
      <c r="H180" s="244"/>
      <c r="I180" s="154"/>
      <c r="J180" s="128">
        <f t="shared" si="8"/>
        <v>0</v>
      </c>
      <c r="K180" s="128">
        <f t="shared" si="9"/>
        <v>0</v>
      </c>
      <c r="L180" s="281"/>
      <c r="M180" s="282"/>
      <c r="N180" s="281"/>
      <c r="O180" s="282"/>
      <c r="P180" s="16"/>
      <c r="Q180" s="6"/>
    </row>
    <row r="181" spans="1:23" hidden="1" outlineLevel="1" x14ac:dyDescent="0.35">
      <c r="A181" s="365">
        <f>'Rent Roll'!A180:B180</f>
        <v>0</v>
      </c>
      <c r="B181" s="366"/>
      <c r="C181" s="104">
        <f>'Rent Roll'!C180</f>
        <v>0</v>
      </c>
      <c r="D181" s="367">
        <f t="shared" si="7"/>
        <v>0</v>
      </c>
      <c r="E181" s="368"/>
      <c r="F181" s="126">
        <f>'Rent Roll'!E180</f>
        <v>0</v>
      </c>
      <c r="G181" s="155"/>
      <c r="H181" s="244"/>
      <c r="I181" s="154"/>
      <c r="J181" s="128">
        <f t="shared" si="8"/>
        <v>0</v>
      </c>
      <c r="K181" s="128">
        <f t="shared" si="9"/>
        <v>0</v>
      </c>
      <c r="L181" s="281"/>
      <c r="M181" s="282"/>
      <c r="N181" s="281"/>
      <c r="O181" s="282"/>
      <c r="P181" s="16"/>
      <c r="Q181" s="6"/>
    </row>
    <row r="182" spans="1:23" hidden="1" outlineLevel="1" x14ac:dyDescent="0.35">
      <c r="A182" s="365">
        <f>'Rent Roll'!A181:B181</f>
        <v>0</v>
      </c>
      <c r="B182" s="366"/>
      <c r="C182" s="104">
        <f>'Rent Roll'!C181</f>
        <v>0</v>
      </c>
      <c r="D182" s="367">
        <f t="shared" si="7"/>
        <v>0</v>
      </c>
      <c r="E182" s="368"/>
      <c r="F182" s="126">
        <f>'Rent Roll'!E181</f>
        <v>0</v>
      </c>
      <c r="G182" s="155"/>
      <c r="H182" s="244"/>
      <c r="I182" s="154"/>
      <c r="J182" s="128">
        <f t="shared" si="8"/>
        <v>0</v>
      </c>
      <c r="K182" s="128">
        <f t="shared" si="9"/>
        <v>0</v>
      </c>
      <c r="L182" s="327"/>
      <c r="M182" s="328"/>
      <c r="N182" s="327"/>
      <c r="O182" s="328"/>
      <c r="P182" s="16"/>
      <c r="Q182" s="6"/>
    </row>
    <row r="183" spans="1:23" hidden="1" outlineLevel="1" x14ac:dyDescent="0.35">
      <c r="A183" s="365">
        <f>'Rent Roll'!A182:B182</f>
        <v>0</v>
      </c>
      <c r="B183" s="366"/>
      <c r="C183" s="104">
        <f>'Rent Roll'!C182</f>
        <v>0</v>
      </c>
      <c r="D183" s="367">
        <f t="shared" si="7"/>
        <v>0</v>
      </c>
      <c r="E183" s="368"/>
      <c r="F183" s="126">
        <f>'Rent Roll'!E182</f>
        <v>0</v>
      </c>
      <c r="G183" s="155"/>
      <c r="H183" s="244"/>
      <c r="I183" s="154"/>
      <c r="J183" s="128">
        <f t="shared" si="8"/>
        <v>0</v>
      </c>
      <c r="K183" s="128">
        <f t="shared" si="9"/>
        <v>0</v>
      </c>
      <c r="L183" s="327"/>
      <c r="M183" s="328"/>
      <c r="N183" s="327"/>
      <c r="O183" s="328"/>
      <c r="P183" s="16"/>
      <c r="Q183" s="6"/>
    </row>
    <row r="184" spans="1:23" hidden="1" outlineLevel="1" x14ac:dyDescent="0.35">
      <c r="A184" s="365">
        <f>'Rent Roll'!A183:B183</f>
        <v>0</v>
      </c>
      <c r="B184" s="366"/>
      <c r="C184" s="104">
        <f>'Rent Roll'!C183</f>
        <v>0</v>
      </c>
      <c r="D184" s="367">
        <f t="shared" si="7"/>
        <v>0</v>
      </c>
      <c r="E184" s="368"/>
      <c r="F184" s="126">
        <f>'Rent Roll'!E183</f>
        <v>0</v>
      </c>
      <c r="G184" s="155"/>
      <c r="H184" s="244"/>
      <c r="I184" s="154"/>
      <c r="J184" s="128">
        <f t="shared" si="8"/>
        <v>0</v>
      </c>
      <c r="K184" s="128">
        <f t="shared" si="9"/>
        <v>0</v>
      </c>
      <c r="L184" s="327"/>
      <c r="M184" s="328"/>
      <c r="N184" s="327"/>
      <c r="O184" s="328"/>
      <c r="P184" s="16"/>
      <c r="Q184" s="6"/>
    </row>
    <row r="185" spans="1:23" hidden="1" outlineLevel="1" x14ac:dyDescent="0.35">
      <c r="A185" s="365">
        <f>'Rent Roll'!A184:B184</f>
        <v>0</v>
      </c>
      <c r="B185" s="366"/>
      <c r="C185" s="104">
        <f>'Rent Roll'!C184</f>
        <v>0</v>
      </c>
      <c r="D185" s="367">
        <f t="shared" si="7"/>
        <v>0</v>
      </c>
      <c r="E185" s="368"/>
      <c r="F185" s="126">
        <f>'Rent Roll'!E184</f>
        <v>0</v>
      </c>
      <c r="G185" s="155"/>
      <c r="H185" s="244"/>
      <c r="I185" s="154"/>
      <c r="J185" s="128">
        <f t="shared" si="8"/>
        <v>0</v>
      </c>
      <c r="K185" s="128">
        <f t="shared" si="9"/>
        <v>0</v>
      </c>
      <c r="L185" s="327"/>
      <c r="M185" s="328"/>
      <c r="N185" s="327"/>
      <c r="O185" s="328"/>
      <c r="P185" s="16"/>
      <c r="Q185" s="6"/>
    </row>
    <row r="186" spans="1:23" hidden="1" outlineLevel="1" x14ac:dyDescent="0.35">
      <c r="A186" s="365">
        <f>'Rent Roll'!A185:B185</f>
        <v>0</v>
      </c>
      <c r="B186" s="366"/>
      <c r="C186" s="104">
        <f>'Rent Roll'!C185</f>
        <v>0</v>
      </c>
      <c r="D186" s="367">
        <f t="shared" si="7"/>
        <v>0</v>
      </c>
      <c r="E186" s="368"/>
      <c r="F186" s="126">
        <f>'Rent Roll'!E185</f>
        <v>0</v>
      </c>
      <c r="G186" s="155"/>
      <c r="H186" s="244"/>
      <c r="I186" s="154"/>
      <c r="J186" s="128">
        <f t="shared" si="8"/>
        <v>0</v>
      </c>
      <c r="K186" s="128">
        <f t="shared" si="9"/>
        <v>0</v>
      </c>
      <c r="L186" s="327"/>
      <c r="M186" s="328"/>
      <c r="N186" s="327"/>
      <c r="O186" s="328"/>
      <c r="P186" s="16"/>
      <c r="Q186" s="6"/>
    </row>
    <row r="187" spans="1:23" hidden="1" outlineLevel="1" x14ac:dyDescent="0.35">
      <c r="A187" s="365">
        <f>'Rent Roll'!A186:B186</f>
        <v>0</v>
      </c>
      <c r="B187" s="366"/>
      <c r="C187" s="104">
        <f>'Rent Roll'!C186</f>
        <v>0</v>
      </c>
      <c r="D187" s="367">
        <f t="shared" si="7"/>
        <v>0</v>
      </c>
      <c r="E187" s="368"/>
      <c r="F187" s="126">
        <f>'Rent Roll'!E186</f>
        <v>0</v>
      </c>
      <c r="G187" s="155"/>
      <c r="H187" s="244"/>
      <c r="I187" s="154"/>
      <c r="J187" s="128">
        <f t="shared" si="8"/>
        <v>0</v>
      </c>
      <c r="K187" s="128">
        <f t="shared" si="9"/>
        <v>0</v>
      </c>
      <c r="L187" s="327"/>
      <c r="M187" s="328"/>
      <c r="N187" s="327"/>
      <c r="O187" s="328"/>
      <c r="P187" s="16"/>
      <c r="Q187" s="6"/>
    </row>
    <row r="188" spans="1:23" ht="13.15" hidden="1" outlineLevel="1" x14ac:dyDescent="0.4">
      <c r="A188" s="365">
        <f>'Rent Roll'!A187:B187</f>
        <v>0</v>
      </c>
      <c r="B188" s="366"/>
      <c r="C188" s="104">
        <f>'Rent Roll'!C187</f>
        <v>0</v>
      </c>
      <c r="D188" s="367">
        <f t="shared" si="7"/>
        <v>0</v>
      </c>
      <c r="E188" s="368"/>
      <c r="F188" s="126">
        <f>'Rent Roll'!E187</f>
        <v>0</v>
      </c>
      <c r="G188" s="155"/>
      <c r="H188" s="244"/>
      <c r="I188" s="154"/>
      <c r="J188" s="128">
        <f t="shared" si="8"/>
        <v>0</v>
      </c>
      <c r="K188" s="128">
        <f t="shared" si="9"/>
        <v>0</v>
      </c>
      <c r="L188" s="327"/>
      <c r="M188" s="328"/>
      <c r="N188" s="327"/>
      <c r="O188" s="328"/>
      <c r="P188" s="16"/>
      <c r="Q188" s="6"/>
      <c r="W188" s="14"/>
    </row>
    <row r="189" spans="1:23" ht="13.15" hidden="1" outlineLevel="1" x14ac:dyDescent="0.4">
      <c r="A189" s="365">
        <f>'Rent Roll'!A188:B188</f>
        <v>0</v>
      </c>
      <c r="B189" s="366"/>
      <c r="C189" s="104">
        <f>'Rent Roll'!C188</f>
        <v>0</v>
      </c>
      <c r="D189" s="367">
        <f t="shared" si="7"/>
        <v>0</v>
      </c>
      <c r="E189" s="368"/>
      <c r="F189" s="126">
        <f>'Rent Roll'!E188</f>
        <v>0</v>
      </c>
      <c r="G189" s="155"/>
      <c r="H189" s="244"/>
      <c r="I189" s="154"/>
      <c r="J189" s="128">
        <f t="shared" si="8"/>
        <v>0</v>
      </c>
      <c r="K189" s="128">
        <f t="shared" si="9"/>
        <v>0</v>
      </c>
      <c r="L189" s="327"/>
      <c r="M189" s="328"/>
      <c r="N189" s="327"/>
      <c r="O189" s="328"/>
      <c r="P189" s="16"/>
      <c r="Q189" s="6"/>
      <c r="W189" s="14"/>
    </row>
    <row r="190" spans="1:23" ht="13.15" hidden="1" outlineLevel="1" x14ac:dyDescent="0.4">
      <c r="A190" s="365">
        <f>'Rent Roll'!A189:B189</f>
        <v>0</v>
      </c>
      <c r="B190" s="366"/>
      <c r="C190" s="104">
        <f>'Rent Roll'!C189</f>
        <v>0</v>
      </c>
      <c r="D190" s="367">
        <f t="shared" si="7"/>
        <v>0</v>
      </c>
      <c r="E190" s="368"/>
      <c r="F190" s="126">
        <f>'Rent Roll'!E189</f>
        <v>0</v>
      </c>
      <c r="G190" s="155"/>
      <c r="H190" s="244"/>
      <c r="I190" s="154"/>
      <c r="J190" s="128">
        <f t="shared" si="8"/>
        <v>0</v>
      </c>
      <c r="K190" s="128">
        <f t="shared" si="9"/>
        <v>0</v>
      </c>
      <c r="L190" s="327"/>
      <c r="M190" s="328"/>
      <c r="N190" s="327"/>
      <c r="O190" s="328"/>
      <c r="P190" s="16"/>
      <c r="Q190" s="6"/>
      <c r="W190" s="14"/>
    </row>
    <row r="191" spans="1:23" hidden="1" outlineLevel="1" x14ac:dyDescent="0.35">
      <c r="A191" s="365">
        <f>'Rent Roll'!A190:B190</f>
        <v>0</v>
      </c>
      <c r="B191" s="366"/>
      <c r="C191" s="104">
        <f>'Rent Roll'!C190</f>
        <v>0</v>
      </c>
      <c r="D191" s="367">
        <f t="shared" si="7"/>
        <v>0</v>
      </c>
      <c r="E191" s="368"/>
      <c r="F191" s="126">
        <f>'Rent Roll'!E190</f>
        <v>0</v>
      </c>
      <c r="G191" s="155"/>
      <c r="H191" s="244"/>
      <c r="I191" s="154"/>
      <c r="J191" s="128">
        <f t="shared" si="8"/>
        <v>0</v>
      </c>
      <c r="K191" s="128">
        <f t="shared" si="9"/>
        <v>0</v>
      </c>
      <c r="L191" s="327"/>
      <c r="M191" s="328"/>
      <c r="N191" s="327"/>
      <c r="O191" s="328"/>
      <c r="P191" s="16"/>
      <c r="Q191" s="6"/>
    </row>
    <row r="192" spans="1:23" hidden="1" outlineLevel="1" x14ac:dyDescent="0.35">
      <c r="A192" s="365">
        <f>'Rent Roll'!A191:B191</f>
        <v>0</v>
      </c>
      <c r="B192" s="366"/>
      <c r="C192" s="104">
        <f>'Rent Roll'!C191</f>
        <v>0</v>
      </c>
      <c r="D192" s="367">
        <f t="shared" si="7"/>
        <v>0</v>
      </c>
      <c r="E192" s="368"/>
      <c r="F192" s="126">
        <f>'Rent Roll'!E191</f>
        <v>0</v>
      </c>
      <c r="G192" s="155"/>
      <c r="H192" s="244"/>
      <c r="I192" s="154"/>
      <c r="J192" s="128">
        <f t="shared" si="8"/>
        <v>0</v>
      </c>
      <c r="K192" s="128">
        <f t="shared" si="9"/>
        <v>0</v>
      </c>
      <c r="L192" s="327"/>
      <c r="M192" s="328"/>
      <c r="N192" s="327"/>
      <c r="O192" s="328"/>
      <c r="P192" s="16"/>
      <c r="Q192" s="6"/>
    </row>
    <row r="193" spans="1:23" hidden="1" outlineLevel="1" x14ac:dyDescent="0.35">
      <c r="A193" s="365">
        <f>'Rent Roll'!A192:B192</f>
        <v>0</v>
      </c>
      <c r="B193" s="366"/>
      <c r="C193" s="104">
        <f>'Rent Roll'!C192</f>
        <v>0</v>
      </c>
      <c r="D193" s="367">
        <f t="shared" si="7"/>
        <v>0</v>
      </c>
      <c r="E193" s="368"/>
      <c r="F193" s="126">
        <f>'Rent Roll'!E192</f>
        <v>0</v>
      </c>
      <c r="G193" s="155"/>
      <c r="H193" s="244"/>
      <c r="I193" s="154"/>
      <c r="J193" s="128">
        <f t="shared" si="8"/>
        <v>0</v>
      </c>
      <c r="K193" s="128">
        <f t="shared" si="9"/>
        <v>0</v>
      </c>
      <c r="L193" s="281"/>
      <c r="M193" s="282"/>
      <c r="N193" s="281"/>
      <c r="O193" s="282"/>
      <c r="P193" s="16"/>
      <c r="Q193" s="6"/>
    </row>
    <row r="194" spans="1:23" hidden="1" outlineLevel="1" x14ac:dyDescent="0.35">
      <c r="A194" s="365">
        <f>'Rent Roll'!A193:B193</f>
        <v>0</v>
      </c>
      <c r="B194" s="366"/>
      <c r="C194" s="104">
        <f>'Rent Roll'!C193</f>
        <v>0</v>
      </c>
      <c r="D194" s="367">
        <f t="shared" si="7"/>
        <v>0</v>
      </c>
      <c r="E194" s="368"/>
      <c r="F194" s="126">
        <f>'Rent Roll'!E193</f>
        <v>0</v>
      </c>
      <c r="G194" s="155"/>
      <c r="H194" s="244"/>
      <c r="I194" s="154"/>
      <c r="J194" s="128">
        <f t="shared" si="8"/>
        <v>0</v>
      </c>
      <c r="K194" s="128">
        <f t="shared" si="9"/>
        <v>0</v>
      </c>
      <c r="L194" s="281"/>
      <c r="M194" s="282"/>
      <c r="N194" s="281"/>
      <c r="O194" s="282"/>
      <c r="P194" s="16"/>
      <c r="Q194" s="6"/>
    </row>
    <row r="195" spans="1:23" hidden="1" outlineLevel="1" x14ac:dyDescent="0.35">
      <c r="A195" s="365">
        <f>'Rent Roll'!A194:B194</f>
        <v>0</v>
      </c>
      <c r="B195" s="366"/>
      <c r="C195" s="104">
        <f>'Rent Roll'!C194</f>
        <v>0</v>
      </c>
      <c r="D195" s="367">
        <f t="shared" si="7"/>
        <v>0</v>
      </c>
      <c r="E195" s="368"/>
      <c r="F195" s="126">
        <f>'Rent Roll'!E194</f>
        <v>0</v>
      </c>
      <c r="G195" s="155"/>
      <c r="H195" s="244"/>
      <c r="I195" s="154"/>
      <c r="J195" s="128">
        <f t="shared" si="8"/>
        <v>0</v>
      </c>
      <c r="K195" s="128">
        <f t="shared" si="9"/>
        <v>0</v>
      </c>
      <c r="L195" s="281"/>
      <c r="M195" s="282"/>
      <c r="N195" s="281"/>
      <c r="O195" s="282"/>
      <c r="P195" s="16"/>
      <c r="Q195" s="6"/>
    </row>
    <row r="196" spans="1:23" hidden="1" outlineLevel="1" x14ac:dyDescent="0.35">
      <c r="A196" s="365">
        <f>'Rent Roll'!A195:B195</f>
        <v>0</v>
      </c>
      <c r="B196" s="366"/>
      <c r="C196" s="104">
        <f>'Rent Roll'!C195</f>
        <v>0</v>
      </c>
      <c r="D196" s="367">
        <f t="shared" si="7"/>
        <v>0</v>
      </c>
      <c r="E196" s="368"/>
      <c r="F196" s="126">
        <f>'Rent Roll'!E195</f>
        <v>0</v>
      </c>
      <c r="G196" s="155"/>
      <c r="H196" s="244"/>
      <c r="I196" s="154"/>
      <c r="J196" s="128">
        <f t="shared" si="8"/>
        <v>0</v>
      </c>
      <c r="K196" s="128">
        <f t="shared" si="9"/>
        <v>0</v>
      </c>
      <c r="L196" s="327"/>
      <c r="M196" s="328"/>
      <c r="N196" s="327"/>
      <c r="O196" s="328"/>
      <c r="P196" s="16"/>
      <c r="Q196" s="6"/>
    </row>
    <row r="197" spans="1:23" hidden="1" outlineLevel="1" x14ac:dyDescent="0.35">
      <c r="A197" s="365">
        <f>'Rent Roll'!A196:B196</f>
        <v>0</v>
      </c>
      <c r="B197" s="366"/>
      <c r="C197" s="104">
        <f>'Rent Roll'!C196</f>
        <v>0</v>
      </c>
      <c r="D197" s="367">
        <f t="shared" si="7"/>
        <v>0</v>
      </c>
      <c r="E197" s="368"/>
      <c r="F197" s="126">
        <f>'Rent Roll'!E196</f>
        <v>0</v>
      </c>
      <c r="G197" s="155"/>
      <c r="H197" s="244"/>
      <c r="I197" s="154"/>
      <c r="J197" s="128">
        <f t="shared" si="8"/>
        <v>0</v>
      </c>
      <c r="K197" s="128">
        <f t="shared" si="9"/>
        <v>0</v>
      </c>
      <c r="L197" s="327"/>
      <c r="M197" s="328"/>
      <c r="N197" s="327"/>
      <c r="O197" s="328"/>
      <c r="P197" s="16"/>
      <c r="Q197" s="6"/>
    </row>
    <row r="198" spans="1:23" hidden="1" outlineLevel="1" x14ac:dyDescent="0.35">
      <c r="A198" s="365">
        <f>'Rent Roll'!A197:B197</f>
        <v>0</v>
      </c>
      <c r="B198" s="366"/>
      <c r="C198" s="104">
        <f>'Rent Roll'!C197</f>
        <v>0</v>
      </c>
      <c r="D198" s="367">
        <f t="shared" si="7"/>
        <v>0</v>
      </c>
      <c r="E198" s="368"/>
      <c r="F198" s="126">
        <f>'Rent Roll'!E197</f>
        <v>0</v>
      </c>
      <c r="G198" s="155"/>
      <c r="H198" s="244"/>
      <c r="I198" s="154"/>
      <c r="J198" s="128">
        <f t="shared" si="8"/>
        <v>0</v>
      </c>
      <c r="K198" s="128">
        <f t="shared" si="9"/>
        <v>0</v>
      </c>
      <c r="L198" s="327"/>
      <c r="M198" s="328"/>
      <c r="N198" s="327"/>
      <c r="O198" s="328"/>
      <c r="P198" s="16"/>
      <c r="Q198" s="6"/>
    </row>
    <row r="199" spans="1:23" hidden="1" outlineLevel="1" x14ac:dyDescent="0.35">
      <c r="A199" s="365">
        <f>'Rent Roll'!A198:B198</f>
        <v>0</v>
      </c>
      <c r="B199" s="366"/>
      <c r="C199" s="104">
        <f>'Rent Roll'!C198</f>
        <v>0</v>
      </c>
      <c r="D199" s="367">
        <f t="shared" si="7"/>
        <v>0</v>
      </c>
      <c r="E199" s="368"/>
      <c r="F199" s="126">
        <f>'Rent Roll'!E198</f>
        <v>0</v>
      </c>
      <c r="G199" s="155"/>
      <c r="H199" s="244"/>
      <c r="I199" s="154"/>
      <c r="J199" s="128">
        <f t="shared" si="8"/>
        <v>0</v>
      </c>
      <c r="K199" s="128">
        <f t="shared" si="9"/>
        <v>0</v>
      </c>
      <c r="L199" s="327"/>
      <c r="M199" s="328"/>
      <c r="N199" s="327"/>
      <c r="O199" s="328"/>
      <c r="P199" s="16"/>
      <c r="Q199" s="6"/>
    </row>
    <row r="200" spans="1:23" hidden="1" outlineLevel="1" x14ac:dyDescent="0.35">
      <c r="A200" s="365">
        <f>'Rent Roll'!A199:B199</f>
        <v>0</v>
      </c>
      <c r="B200" s="366"/>
      <c r="C200" s="104">
        <f>'Rent Roll'!C199</f>
        <v>0</v>
      </c>
      <c r="D200" s="367">
        <f t="shared" si="7"/>
        <v>0</v>
      </c>
      <c r="E200" s="368"/>
      <c r="F200" s="126">
        <f>'Rent Roll'!E199</f>
        <v>0</v>
      </c>
      <c r="G200" s="155"/>
      <c r="H200" s="244"/>
      <c r="I200" s="154"/>
      <c r="J200" s="128">
        <f t="shared" si="8"/>
        <v>0</v>
      </c>
      <c r="K200" s="128">
        <f t="shared" si="9"/>
        <v>0</v>
      </c>
      <c r="L200" s="327"/>
      <c r="M200" s="328"/>
      <c r="N200" s="327"/>
      <c r="O200" s="328"/>
      <c r="P200" s="16"/>
      <c r="Q200" s="6"/>
    </row>
    <row r="201" spans="1:23" hidden="1" outlineLevel="1" x14ac:dyDescent="0.35">
      <c r="A201" s="365">
        <f>'Rent Roll'!A200:B200</f>
        <v>0</v>
      </c>
      <c r="B201" s="366"/>
      <c r="C201" s="104">
        <f>'Rent Roll'!C200</f>
        <v>0</v>
      </c>
      <c r="D201" s="367">
        <f t="shared" si="7"/>
        <v>0</v>
      </c>
      <c r="E201" s="368"/>
      <c r="F201" s="126">
        <f>'Rent Roll'!E200</f>
        <v>0</v>
      </c>
      <c r="G201" s="155"/>
      <c r="H201" s="244"/>
      <c r="I201" s="154"/>
      <c r="J201" s="128">
        <f t="shared" si="8"/>
        <v>0</v>
      </c>
      <c r="K201" s="128">
        <f t="shared" si="9"/>
        <v>0</v>
      </c>
      <c r="L201" s="327"/>
      <c r="M201" s="328"/>
      <c r="N201" s="327"/>
      <c r="O201" s="328"/>
      <c r="P201" s="16"/>
      <c r="Q201" s="6"/>
    </row>
    <row r="202" spans="1:23" ht="13.15" hidden="1" outlineLevel="1" x14ac:dyDescent="0.4">
      <c r="A202" s="365">
        <f>'Rent Roll'!A201:B201</f>
        <v>0</v>
      </c>
      <c r="B202" s="366"/>
      <c r="C202" s="104">
        <f>'Rent Roll'!C201</f>
        <v>0</v>
      </c>
      <c r="D202" s="367">
        <f t="shared" si="7"/>
        <v>0</v>
      </c>
      <c r="E202" s="368"/>
      <c r="F202" s="126">
        <f>'Rent Roll'!E201</f>
        <v>0</v>
      </c>
      <c r="G202" s="155"/>
      <c r="H202" s="244"/>
      <c r="I202" s="154"/>
      <c r="J202" s="128">
        <f t="shared" si="8"/>
        <v>0</v>
      </c>
      <c r="K202" s="128">
        <f t="shared" si="9"/>
        <v>0</v>
      </c>
      <c r="L202" s="327"/>
      <c r="M202" s="328"/>
      <c r="N202" s="327"/>
      <c r="O202" s="328"/>
      <c r="P202" s="16"/>
      <c r="Q202" s="6"/>
      <c r="W202" s="14"/>
    </row>
    <row r="203" spans="1:23" ht="13.15" hidden="1" outlineLevel="1" x14ac:dyDescent="0.4">
      <c r="A203" s="365">
        <f>'Rent Roll'!A202:B202</f>
        <v>0</v>
      </c>
      <c r="B203" s="366"/>
      <c r="C203" s="104">
        <f>'Rent Roll'!C202</f>
        <v>0</v>
      </c>
      <c r="D203" s="367">
        <f t="shared" ref="D203:D209" si="10">$F$7</f>
        <v>0</v>
      </c>
      <c r="E203" s="368"/>
      <c r="F203" s="126">
        <f>'Rent Roll'!E202</f>
        <v>0</v>
      </c>
      <c r="G203" s="155"/>
      <c r="H203" s="244"/>
      <c r="I203" s="154"/>
      <c r="J203" s="128">
        <f t="shared" ref="J203:J209" si="11">I203-G203</f>
        <v>0</v>
      </c>
      <c r="K203" s="128">
        <f t="shared" ref="K203:K209" si="12">IF(D203="YES",F203-J203,F203)</f>
        <v>0</v>
      </c>
      <c r="L203" s="327"/>
      <c r="M203" s="328"/>
      <c r="N203" s="327"/>
      <c r="O203" s="328"/>
      <c r="P203" s="16"/>
      <c r="Q203" s="6"/>
      <c r="W203" s="14"/>
    </row>
    <row r="204" spans="1:23" ht="13.15" hidden="1" outlineLevel="1" x14ac:dyDescent="0.4">
      <c r="A204" s="365">
        <f>'Rent Roll'!A203:B203</f>
        <v>0</v>
      </c>
      <c r="B204" s="366"/>
      <c r="C204" s="104">
        <f>'Rent Roll'!C203</f>
        <v>0</v>
      </c>
      <c r="D204" s="367">
        <f t="shared" si="10"/>
        <v>0</v>
      </c>
      <c r="E204" s="368"/>
      <c r="F204" s="126">
        <f>'Rent Roll'!E203</f>
        <v>0</v>
      </c>
      <c r="G204" s="155"/>
      <c r="H204" s="244"/>
      <c r="I204" s="154"/>
      <c r="J204" s="128">
        <f t="shared" si="11"/>
        <v>0</v>
      </c>
      <c r="K204" s="128">
        <f t="shared" si="12"/>
        <v>0</v>
      </c>
      <c r="L204" s="327"/>
      <c r="M204" s="328"/>
      <c r="N204" s="327"/>
      <c r="O204" s="328"/>
      <c r="P204" s="16"/>
      <c r="Q204" s="6"/>
      <c r="W204" s="14"/>
    </row>
    <row r="205" spans="1:23" hidden="1" outlineLevel="1" x14ac:dyDescent="0.35">
      <c r="A205" s="365">
        <f>'Rent Roll'!A204:B204</f>
        <v>0</v>
      </c>
      <c r="B205" s="366"/>
      <c r="C205" s="104">
        <f>'Rent Roll'!C204</f>
        <v>0</v>
      </c>
      <c r="D205" s="367">
        <f t="shared" si="10"/>
        <v>0</v>
      </c>
      <c r="E205" s="368"/>
      <c r="F205" s="126">
        <f>'Rent Roll'!E204</f>
        <v>0</v>
      </c>
      <c r="G205" s="155"/>
      <c r="H205" s="244"/>
      <c r="I205" s="154"/>
      <c r="J205" s="128">
        <f t="shared" si="11"/>
        <v>0</v>
      </c>
      <c r="K205" s="128">
        <f t="shared" si="12"/>
        <v>0</v>
      </c>
      <c r="L205" s="327"/>
      <c r="M205" s="328"/>
      <c r="N205" s="327"/>
      <c r="O205" s="328"/>
      <c r="P205" s="16"/>
      <c r="Q205" s="6"/>
    </row>
    <row r="206" spans="1:23" hidden="1" outlineLevel="1" x14ac:dyDescent="0.35">
      <c r="A206" s="365">
        <f>'Rent Roll'!A205:B205</f>
        <v>0</v>
      </c>
      <c r="B206" s="366"/>
      <c r="C206" s="104">
        <f>'Rent Roll'!C205</f>
        <v>0</v>
      </c>
      <c r="D206" s="367">
        <f t="shared" si="10"/>
        <v>0</v>
      </c>
      <c r="E206" s="368"/>
      <c r="F206" s="126">
        <f>'Rent Roll'!E205</f>
        <v>0</v>
      </c>
      <c r="G206" s="155"/>
      <c r="H206" s="244"/>
      <c r="I206" s="154"/>
      <c r="J206" s="128">
        <f t="shared" si="11"/>
        <v>0</v>
      </c>
      <c r="K206" s="128">
        <f t="shared" si="12"/>
        <v>0</v>
      </c>
      <c r="L206" s="327"/>
      <c r="M206" s="328"/>
      <c r="N206" s="327"/>
      <c r="O206" s="328"/>
      <c r="P206" s="16"/>
      <c r="Q206" s="6"/>
    </row>
    <row r="207" spans="1:23" hidden="1" outlineLevel="1" x14ac:dyDescent="0.35">
      <c r="A207" s="365">
        <f>'Rent Roll'!A206:B206</f>
        <v>0</v>
      </c>
      <c r="B207" s="366"/>
      <c r="C207" s="104">
        <f>'Rent Roll'!C206</f>
        <v>0</v>
      </c>
      <c r="D207" s="367">
        <f t="shared" si="10"/>
        <v>0</v>
      </c>
      <c r="E207" s="368"/>
      <c r="F207" s="126">
        <f>'Rent Roll'!E206</f>
        <v>0</v>
      </c>
      <c r="G207" s="155"/>
      <c r="H207" s="244"/>
      <c r="I207" s="154"/>
      <c r="J207" s="128">
        <f t="shared" si="11"/>
        <v>0</v>
      </c>
      <c r="K207" s="128">
        <f t="shared" si="12"/>
        <v>0</v>
      </c>
      <c r="L207" s="17"/>
      <c r="M207" s="18"/>
      <c r="N207" s="17"/>
      <c r="O207" s="18"/>
      <c r="P207" s="16"/>
      <c r="Q207" s="6"/>
    </row>
    <row r="208" spans="1:23" hidden="1" outlineLevel="1" x14ac:dyDescent="0.35">
      <c r="A208" s="365">
        <f>'Rent Roll'!A207:B207</f>
        <v>0</v>
      </c>
      <c r="B208" s="366"/>
      <c r="C208" s="104">
        <f>'Rent Roll'!C207</f>
        <v>0</v>
      </c>
      <c r="D208" s="367">
        <f t="shared" si="10"/>
        <v>0</v>
      </c>
      <c r="E208" s="368"/>
      <c r="F208" s="126">
        <f>'Rent Roll'!E207</f>
        <v>0</v>
      </c>
      <c r="G208" s="155"/>
      <c r="H208" s="244"/>
      <c r="I208" s="154"/>
      <c r="J208" s="128">
        <f t="shared" si="11"/>
        <v>0</v>
      </c>
      <c r="K208" s="128">
        <f t="shared" si="12"/>
        <v>0</v>
      </c>
      <c r="L208" s="17"/>
      <c r="M208" s="18"/>
      <c r="N208" s="17"/>
      <c r="O208" s="18"/>
      <c r="P208" s="16"/>
      <c r="Q208" s="6"/>
    </row>
    <row r="209" spans="1:19" hidden="1" outlineLevel="1" x14ac:dyDescent="0.35">
      <c r="A209" s="365">
        <f>'Rent Roll'!A208:B208</f>
        <v>0</v>
      </c>
      <c r="B209" s="366"/>
      <c r="C209" s="104">
        <f>'Rent Roll'!C208</f>
        <v>0</v>
      </c>
      <c r="D209" s="367">
        <f t="shared" si="10"/>
        <v>0</v>
      </c>
      <c r="E209" s="368"/>
      <c r="F209" s="126">
        <f>'Rent Roll'!E208</f>
        <v>0</v>
      </c>
      <c r="G209" s="155"/>
      <c r="H209" s="244"/>
      <c r="I209" s="154"/>
      <c r="J209" s="128">
        <f t="shared" si="11"/>
        <v>0</v>
      </c>
      <c r="K209" s="128">
        <f t="shared" si="12"/>
        <v>0</v>
      </c>
      <c r="L209" s="17"/>
      <c r="M209" s="18"/>
      <c r="N209" s="17"/>
      <c r="O209" s="18"/>
      <c r="P209" s="16"/>
      <c r="Q209" s="6"/>
    </row>
    <row r="210" spans="1:19" ht="25.5" customHeight="1" collapsed="1" x14ac:dyDescent="0.35">
      <c r="A210" s="329" t="s">
        <v>81</v>
      </c>
      <c r="B210" s="330"/>
      <c r="C210" s="102">
        <f>'Rent Roll'!C209</f>
        <v>0</v>
      </c>
      <c r="D210" s="374">
        <f>SUM(D10:E209)</f>
        <v>0</v>
      </c>
      <c r="E210" s="375"/>
      <c r="F210" s="129">
        <f>SUM(F10:F209)</f>
        <v>0</v>
      </c>
      <c r="G210" s="129"/>
      <c r="H210" s="130"/>
      <c r="I210" s="144"/>
      <c r="J210" s="144"/>
      <c r="K210" s="131">
        <f>SUM(K10:K209)</f>
        <v>0</v>
      </c>
      <c r="L210" s="331"/>
      <c r="M210" s="332"/>
      <c r="N210" s="331"/>
      <c r="O210" s="332"/>
      <c r="P210" s="19"/>
      <c r="Q210" s="9"/>
      <c r="R210" s="119">
        <f>SUMIFS(K10:K209,'Rent Roll'!F9:F208,"Yes")</f>
        <v>0</v>
      </c>
      <c r="S210" s="119">
        <f>SUMIFS(K10:K209,'Rent Roll'!H9:H208,"Vacant")</f>
        <v>0</v>
      </c>
    </row>
    <row r="211" spans="1:19" x14ac:dyDescent="0.35">
      <c r="A211" s="20"/>
      <c r="B211" s="20"/>
      <c r="C211" s="20"/>
      <c r="D211" s="20"/>
      <c r="E211" s="20"/>
      <c r="F211" s="132"/>
      <c r="G211" s="132"/>
      <c r="H211" s="132"/>
      <c r="I211" s="132"/>
      <c r="J211" s="132"/>
      <c r="K211" s="132"/>
      <c r="L211" s="20"/>
      <c r="M211" s="20"/>
      <c r="N211" s="20"/>
      <c r="O211" s="20"/>
      <c r="P211" s="20"/>
      <c r="Q211" s="6"/>
    </row>
    <row r="212" spans="1:19" ht="12.95" customHeight="1" thickBot="1" x14ac:dyDescent="0.4">
      <c r="A212" s="313"/>
      <c r="B212" s="313"/>
      <c r="C212" s="313"/>
      <c r="D212" s="313"/>
      <c r="E212" s="313"/>
      <c r="F212" s="314" t="s">
        <v>208</v>
      </c>
      <c r="G212" s="314"/>
      <c r="H212" s="314"/>
      <c r="I212" s="314"/>
      <c r="J212" s="314"/>
      <c r="K212" s="314" t="s">
        <v>209</v>
      </c>
      <c r="L212" s="20"/>
      <c r="M212" s="20"/>
      <c r="N212" s="20"/>
      <c r="O212" s="20"/>
      <c r="P212" s="20"/>
      <c r="Q212" s="6"/>
    </row>
    <row r="213" spans="1:19" ht="12.95" customHeight="1" x14ac:dyDescent="0.35">
      <c r="A213" s="29"/>
      <c r="B213" s="29"/>
      <c r="C213" s="108"/>
      <c r="D213" s="29" t="s">
        <v>10</v>
      </c>
      <c r="F213" s="133">
        <f>F210*12</f>
        <v>0</v>
      </c>
      <c r="G213" s="133"/>
      <c r="H213" s="134">
        <f>'Rent Roll'!J253*12</f>
        <v>0</v>
      </c>
      <c r="I213" s="134"/>
      <c r="J213" s="134"/>
      <c r="K213" s="135">
        <f>K210*12</f>
        <v>0</v>
      </c>
      <c r="L213" s="373" t="s">
        <v>76</v>
      </c>
      <c r="M213" s="338"/>
      <c r="N213" s="337" t="s">
        <v>77</v>
      </c>
      <c r="O213" s="338"/>
      <c r="P213" s="15" t="s">
        <v>78</v>
      </c>
      <c r="Q213" s="9"/>
    </row>
    <row r="214" spans="1:19" ht="12.95" customHeight="1" x14ac:dyDescent="0.35">
      <c r="A214" s="34"/>
      <c r="B214" s="34"/>
      <c r="C214" s="55"/>
      <c r="D214" s="34" t="s">
        <v>12</v>
      </c>
      <c r="F214" s="133">
        <f>'Summary Page'!C17</f>
        <v>0</v>
      </c>
      <c r="G214" s="133"/>
      <c r="H214" s="134">
        <f>'Rent Roll'!$F$209*12</f>
        <v>0</v>
      </c>
      <c r="I214" s="134"/>
      <c r="J214" s="134"/>
      <c r="K214" s="132">
        <f>R210*12</f>
        <v>0</v>
      </c>
      <c r="L214" s="372"/>
      <c r="M214" s="328"/>
      <c r="N214" s="327"/>
      <c r="O214" s="328"/>
      <c r="P214" s="16"/>
      <c r="Q214" s="6"/>
    </row>
    <row r="215" spans="1:19" ht="12.95" customHeight="1" x14ac:dyDescent="0.35">
      <c r="A215" s="34"/>
      <c r="B215" s="34"/>
      <c r="C215" s="55"/>
      <c r="D215" s="34" t="s">
        <v>136</v>
      </c>
      <c r="F215" s="133">
        <f>'Summary Page'!C18</f>
        <v>0</v>
      </c>
      <c r="G215" s="133"/>
      <c r="H215" s="134">
        <f>RES_INC-H214</f>
        <v>0</v>
      </c>
      <c r="I215" s="134"/>
      <c r="J215" s="134"/>
      <c r="K215" s="132">
        <f>K213-K214</f>
        <v>0</v>
      </c>
      <c r="L215" s="372"/>
      <c r="M215" s="328"/>
      <c r="N215" s="327"/>
      <c r="O215" s="328"/>
      <c r="P215" s="16"/>
      <c r="Q215" s="6"/>
    </row>
    <row r="216" spans="1:19" ht="12.95" customHeight="1" x14ac:dyDescent="0.35">
      <c r="A216" s="34"/>
      <c r="B216" s="34"/>
      <c r="C216" s="55"/>
      <c r="D216" s="34" t="s">
        <v>18</v>
      </c>
      <c r="F216" s="133" t="e">
        <f>'Summary Page'!C19</f>
        <v>#DIV/0!</v>
      </c>
      <c r="G216" s="133"/>
      <c r="H216" s="134">
        <f>IF($C$171="Yes",H215*5%,0)</f>
        <v>0</v>
      </c>
      <c r="I216" s="134"/>
      <c r="J216" s="134"/>
      <c r="K216" s="134" t="e">
        <f>IF('Summary Page'!I25="Yes",K215*5%,S210*12)</f>
        <v>#DIV/0!</v>
      </c>
      <c r="L216" s="372"/>
      <c r="M216" s="328"/>
      <c r="N216" s="327"/>
      <c r="O216" s="328"/>
      <c r="P216" s="16"/>
      <c r="Q216" s="6"/>
    </row>
    <row r="217" spans="1:19" ht="12.95" customHeight="1" x14ac:dyDescent="0.4">
      <c r="A217" s="112"/>
      <c r="B217" s="112"/>
      <c r="C217" s="113"/>
      <c r="D217" s="112" t="s">
        <v>22</v>
      </c>
      <c r="E217" s="114"/>
      <c r="F217" s="136" t="e">
        <f>'Summary Page'!C20</f>
        <v>#DIV/0!</v>
      </c>
      <c r="G217" s="136"/>
      <c r="H217" s="138">
        <f>RES_INC-H216-H214</f>
        <v>0</v>
      </c>
      <c r="I217" s="138"/>
      <c r="J217" s="138"/>
      <c r="K217" s="139" t="e">
        <f>K215-K216</f>
        <v>#DIV/0!</v>
      </c>
      <c r="L217" s="372"/>
      <c r="M217" s="328"/>
      <c r="N217" s="327"/>
      <c r="O217" s="328"/>
      <c r="P217" s="16"/>
      <c r="Q217" s="6"/>
    </row>
    <row r="218" spans="1:19" ht="12.95" customHeight="1" x14ac:dyDescent="0.35">
      <c r="A218" s="110"/>
      <c r="B218" s="110"/>
      <c r="C218" s="55"/>
      <c r="D218" s="110"/>
      <c r="E218" s="110"/>
      <c r="F218" s="140"/>
      <c r="G218" s="140"/>
      <c r="H218" s="132"/>
      <c r="I218" s="132"/>
      <c r="J218" s="132"/>
      <c r="K218" s="132"/>
      <c r="L218" s="372"/>
      <c r="M218" s="328"/>
      <c r="N218" s="327"/>
      <c r="O218" s="328"/>
      <c r="P218" s="16"/>
      <c r="Q218" s="6"/>
    </row>
    <row r="219" spans="1:19" ht="12.95" customHeight="1" x14ac:dyDescent="0.35">
      <c r="A219" s="111"/>
      <c r="B219" s="111"/>
      <c r="C219" s="108"/>
      <c r="D219" s="29" t="s">
        <v>34</v>
      </c>
      <c r="E219" s="109"/>
      <c r="F219" s="135">
        <f>ECI</f>
        <v>0</v>
      </c>
      <c r="G219" s="135"/>
      <c r="H219" s="135"/>
      <c r="I219" s="135"/>
      <c r="J219" s="135"/>
      <c r="K219" s="135">
        <f>F219</f>
        <v>0</v>
      </c>
      <c r="L219" s="369"/>
      <c r="M219" s="332"/>
      <c r="N219" s="331"/>
      <c r="O219" s="332"/>
      <c r="P219" s="19"/>
      <c r="Q219" s="9"/>
    </row>
    <row r="220" spans="1:19" ht="12.95" customHeight="1" x14ac:dyDescent="0.35">
      <c r="D220" s="29" t="s">
        <v>43</v>
      </c>
      <c r="F220" s="133" t="e">
        <f>F217+F219</f>
        <v>#DIV/0!</v>
      </c>
      <c r="G220" s="133"/>
      <c r="H220" s="133"/>
      <c r="I220" s="133"/>
      <c r="J220" s="133"/>
      <c r="K220" s="133" t="e">
        <f>K217+K219</f>
        <v>#DIV/0!</v>
      </c>
    </row>
    <row r="221" spans="1:19" ht="12.95" customHeight="1" x14ac:dyDescent="0.35">
      <c r="D221" s="29" t="s">
        <v>45</v>
      </c>
      <c r="F221" s="133" t="e">
        <f>'Income &amp; Expenses'!C37</f>
        <v>#DIV/0!</v>
      </c>
      <c r="G221" s="133"/>
      <c r="H221" s="133"/>
      <c r="I221" s="133"/>
      <c r="J221" s="133"/>
      <c r="K221" s="133" t="e">
        <f>F221</f>
        <v>#DIV/0!</v>
      </c>
    </row>
    <row r="222" spans="1:19" ht="13.15" x14ac:dyDescent="0.4">
      <c r="A222" s="115"/>
      <c r="B222" s="115"/>
      <c r="C222" s="115"/>
      <c r="D222" s="116" t="s">
        <v>48</v>
      </c>
      <c r="E222" s="115"/>
      <c r="F222" s="142" t="e">
        <f>F220-F221</f>
        <v>#DIV/0!</v>
      </c>
      <c r="G222" s="142"/>
      <c r="H222" s="142"/>
      <c r="I222" s="142"/>
      <c r="J222" s="142"/>
      <c r="K222" s="142" t="e">
        <f>K220-K221</f>
        <v>#DIV/0!</v>
      </c>
    </row>
    <row r="223" spans="1:19" x14ac:dyDescent="0.35">
      <c r="F223" s="143"/>
      <c r="G223" s="143"/>
      <c r="H223" s="143"/>
      <c r="I223" s="143"/>
      <c r="J223" s="143"/>
      <c r="K223" s="143"/>
    </row>
    <row r="224" spans="1:19" x14ac:dyDescent="0.35">
      <c r="D224" s="29" t="s">
        <v>137</v>
      </c>
      <c r="F224" s="133">
        <f>'Income &amp; Expenses'!C43</f>
        <v>0</v>
      </c>
      <c r="G224" s="133"/>
      <c r="H224" s="133"/>
      <c r="I224" s="133"/>
      <c r="J224" s="133"/>
      <c r="K224" s="133">
        <f>'Income &amp; Expenses'!E43</f>
        <v>0</v>
      </c>
    </row>
    <row r="225" spans="4:11" x14ac:dyDescent="0.35">
      <c r="D225" s="29" t="s">
        <v>138</v>
      </c>
      <c r="F225" s="117" t="e">
        <f>F222/F224</f>
        <v>#DIV/0!</v>
      </c>
      <c r="G225" s="117"/>
      <c r="H225" s="117"/>
      <c r="I225" s="117"/>
      <c r="J225" s="117"/>
      <c r="K225" s="117" t="e">
        <f>K222/K224</f>
        <v>#DIV/0!</v>
      </c>
    </row>
    <row r="226" spans="4:11" x14ac:dyDescent="0.35">
      <c r="D226" s="29" t="s">
        <v>139</v>
      </c>
      <c r="F226" s="117" t="e">
        <f>'Income &amp; Expenses'!C47</f>
        <v>#DIV/0!</v>
      </c>
      <c r="K226" s="117" t="e">
        <f>(K217+ECI)/('Tenant Carry - Regulated'!K221+'Tenant Carry - Regulated'!K224)</f>
        <v>#DIV/0!</v>
      </c>
    </row>
  </sheetData>
  <mergeCells count="735">
    <mergeCell ref="A187:B187"/>
    <mergeCell ref="D187:E187"/>
    <mergeCell ref="L187:M187"/>
    <mergeCell ref="N187:O187"/>
    <mergeCell ref="A184:B184"/>
    <mergeCell ref="D184:E184"/>
    <mergeCell ref="L184:M184"/>
    <mergeCell ref="N184:O184"/>
    <mergeCell ref="A185:B185"/>
    <mergeCell ref="D185:E185"/>
    <mergeCell ref="L185:M185"/>
    <mergeCell ref="N185:O185"/>
    <mergeCell ref="A186:B186"/>
    <mergeCell ref="D186:E186"/>
    <mergeCell ref="L186:M186"/>
    <mergeCell ref="N186:O186"/>
    <mergeCell ref="A180:B180"/>
    <mergeCell ref="D180:E180"/>
    <mergeCell ref="A181:B181"/>
    <mergeCell ref="D181:E181"/>
    <mergeCell ref="A182:B182"/>
    <mergeCell ref="D182:E182"/>
    <mergeCell ref="L182:M182"/>
    <mergeCell ref="N182:O182"/>
    <mergeCell ref="A183:B183"/>
    <mergeCell ref="D183:E183"/>
    <mergeCell ref="L183:M183"/>
    <mergeCell ref="N183:O183"/>
    <mergeCell ref="A177:B177"/>
    <mergeCell ref="D177:E177"/>
    <mergeCell ref="L177:M177"/>
    <mergeCell ref="N177:O177"/>
    <mergeCell ref="A178:B178"/>
    <mergeCell ref="D178:E178"/>
    <mergeCell ref="L178:M178"/>
    <mergeCell ref="N178:O178"/>
    <mergeCell ref="A179:B179"/>
    <mergeCell ref="D179:E179"/>
    <mergeCell ref="A199:B199"/>
    <mergeCell ref="D199:E199"/>
    <mergeCell ref="L199:M199"/>
    <mergeCell ref="N199:O199"/>
    <mergeCell ref="A200:B200"/>
    <mergeCell ref="D200:E200"/>
    <mergeCell ref="L200:M200"/>
    <mergeCell ref="N200:O200"/>
    <mergeCell ref="A201:B201"/>
    <mergeCell ref="D201:E201"/>
    <mergeCell ref="L201:M201"/>
    <mergeCell ref="N201:O201"/>
    <mergeCell ref="A196:B196"/>
    <mergeCell ref="D196:E196"/>
    <mergeCell ref="L196:M196"/>
    <mergeCell ref="N196:O196"/>
    <mergeCell ref="A197:B197"/>
    <mergeCell ref="D197:E197"/>
    <mergeCell ref="L197:M197"/>
    <mergeCell ref="N197:O197"/>
    <mergeCell ref="A198:B198"/>
    <mergeCell ref="D198:E198"/>
    <mergeCell ref="L198:M198"/>
    <mergeCell ref="N198:O198"/>
    <mergeCell ref="A192:B192"/>
    <mergeCell ref="D192:E192"/>
    <mergeCell ref="L192:M192"/>
    <mergeCell ref="N192:O192"/>
    <mergeCell ref="A193:B193"/>
    <mergeCell ref="D193:E193"/>
    <mergeCell ref="A194:B194"/>
    <mergeCell ref="D194:E194"/>
    <mergeCell ref="A195:B195"/>
    <mergeCell ref="D195:E195"/>
    <mergeCell ref="A111:B111"/>
    <mergeCell ref="D111:E111"/>
    <mergeCell ref="L111:M111"/>
    <mergeCell ref="N111:O111"/>
    <mergeCell ref="A188:B188"/>
    <mergeCell ref="D188:E188"/>
    <mergeCell ref="L188:M188"/>
    <mergeCell ref="N188:O188"/>
    <mergeCell ref="A189:B189"/>
    <mergeCell ref="D189:E189"/>
    <mergeCell ref="L189:M189"/>
    <mergeCell ref="N189:O189"/>
    <mergeCell ref="A174:B174"/>
    <mergeCell ref="D174:E174"/>
    <mergeCell ref="L174:M174"/>
    <mergeCell ref="N174:O174"/>
    <mergeCell ref="A175:B175"/>
    <mergeCell ref="D175:E175"/>
    <mergeCell ref="L175:M175"/>
    <mergeCell ref="N175:O175"/>
    <mergeCell ref="A176:B176"/>
    <mergeCell ref="D176:E176"/>
    <mergeCell ref="L176:M176"/>
    <mergeCell ref="N176:O176"/>
    <mergeCell ref="A108:B108"/>
    <mergeCell ref="D108:E108"/>
    <mergeCell ref="L108:M108"/>
    <mergeCell ref="N108:O108"/>
    <mergeCell ref="A109:B109"/>
    <mergeCell ref="D109:E109"/>
    <mergeCell ref="L109:M109"/>
    <mergeCell ref="N109:O109"/>
    <mergeCell ref="A110:B110"/>
    <mergeCell ref="D110:E110"/>
    <mergeCell ref="L110:M110"/>
    <mergeCell ref="N110:O110"/>
    <mergeCell ref="A104:B104"/>
    <mergeCell ref="D104:E104"/>
    <mergeCell ref="A105:B105"/>
    <mergeCell ref="D105:E105"/>
    <mergeCell ref="A106:B106"/>
    <mergeCell ref="D106:E106"/>
    <mergeCell ref="L106:M106"/>
    <mergeCell ref="N106:O106"/>
    <mergeCell ref="A107:B107"/>
    <mergeCell ref="D107:E107"/>
    <mergeCell ref="L107:M107"/>
    <mergeCell ref="N107:O107"/>
    <mergeCell ref="A101:B101"/>
    <mergeCell ref="D101:E101"/>
    <mergeCell ref="L101:M101"/>
    <mergeCell ref="N101:O101"/>
    <mergeCell ref="A102:B102"/>
    <mergeCell ref="D102:E102"/>
    <mergeCell ref="L102:M102"/>
    <mergeCell ref="N102:O102"/>
    <mergeCell ref="A103:B103"/>
    <mergeCell ref="D103:E103"/>
    <mergeCell ref="A98:B98"/>
    <mergeCell ref="D98:E98"/>
    <mergeCell ref="L98:M98"/>
    <mergeCell ref="N98:O98"/>
    <mergeCell ref="A99:B99"/>
    <mergeCell ref="D99:E99"/>
    <mergeCell ref="L99:M99"/>
    <mergeCell ref="N99:O99"/>
    <mergeCell ref="A100:B100"/>
    <mergeCell ref="D100:E100"/>
    <mergeCell ref="L100:M100"/>
    <mergeCell ref="N100:O100"/>
    <mergeCell ref="A95:B95"/>
    <mergeCell ref="D95:E95"/>
    <mergeCell ref="L95:M95"/>
    <mergeCell ref="N95:O95"/>
    <mergeCell ref="A96:B96"/>
    <mergeCell ref="D96:E96"/>
    <mergeCell ref="L96:M96"/>
    <mergeCell ref="N96:O96"/>
    <mergeCell ref="A97:B97"/>
    <mergeCell ref="D97:E97"/>
    <mergeCell ref="L97:M97"/>
    <mergeCell ref="N97:O97"/>
    <mergeCell ref="A92:B92"/>
    <mergeCell ref="D92:E92"/>
    <mergeCell ref="L92:M92"/>
    <mergeCell ref="N92:O92"/>
    <mergeCell ref="A93:B93"/>
    <mergeCell ref="D93:E93"/>
    <mergeCell ref="L93:M93"/>
    <mergeCell ref="N93:O93"/>
    <mergeCell ref="A94:B94"/>
    <mergeCell ref="D94:E94"/>
    <mergeCell ref="L94:M94"/>
    <mergeCell ref="N94:O94"/>
    <mergeCell ref="A89:B89"/>
    <mergeCell ref="D89:E89"/>
    <mergeCell ref="L89:M89"/>
    <mergeCell ref="N89:O89"/>
    <mergeCell ref="A90:B90"/>
    <mergeCell ref="D90:E90"/>
    <mergeCell ref="L90:M90"/>
    <mergeCell ref="N90:O90"/>
    <mergeCell ref="A91:B91"/>
    <mergeCell ref="D91:E91"/>
    <mergeCell ref="L91:M91"/>
    <mergeCell ref="N91:O91"/>
    <mergeCell ref="A85:B85"/>
    <mergeCell ref="D85:E85"/>
    <mergeCell ref="A86:B86"/>
    <mergeCell ref="D86:E86"/>
    <mergeCell ref="A87:B87"/>
    <mergeCell ref="D87:E87"/>
    <mergeCell ref="L87:M87"/>
    <mergeCell ref="N87:O87"/>
    <mergeCell ref="A88:B88"/>
    <mergeCell ref="D88:E88"/>
    <mergeCell ref="L88:M88"/>
    <mergeCell ref="N88:O88"/>
    <mergeCell ref="A82:B82"/>
    <mergeCell ref="D82:E82"/>
    <mergeCell ref="L82:M82"/>
    <mergeCell ref="N82:O82"/>
    <mergeCell ref="A83:B83"/>
    <mergeCell ref="D83:E83"/>
    <mergeCell ref="L83:M83"/>
    <mergeCell ref="N83:O83"/>
    <mergeCell ref="A84:B84"/>
    <mergeCell ref="D84:E84"/>
    <mergeCell ref="A79:B79"/>
    <mergeCell ref="D79:E79"/>
    <mergeCell ref="L79:M79"/>
    <mergeCell ref="N79:O79"/>
    <mergeCell ref="A80:B80"/>
    <mergeCell ref="D80:E80"/>
    <mergeCell ref="L80:M80"/>
    <mergeCell ref="N80:O80"/>
    <mergeCell ref="A81:B81"/>
    <mergeCell ref="D81:E81"/>
    <mergeCell ref="L81:M81"/>
    <mergeCell ref="N81:O81"/>
    <mergeCell ref="A76:B76"/>
    <mergeCell ref="D76:E76"/>
    <mergeCell ref="L76:M76"/>
    <mergeCell ref="N76:O76"/>
    <mergeCell ref="A77:B77"/>
    <mergeCell ref="D77:E77"/>
    <mergeCell ref="L77:M77"/>
    <mergeCell ref="N77:O77"/>
    <mergeCell ref="A78:B78"/>
    <mergeCell ref="D78:E78"/>
    <mergeCell ref="L78:M78"/>
    <mergeCell ref="N78:O78"/>
    <mergeCell ref="A73:B73"/>
    <mergeCell ref="D73:E73"/>
    <mergeCell ref="L73:M73"/>
    <mergeCell ref="N73:O73"/>
    <mergeCell ref="A74:B74"/>
    <mergeCell ref="D74:E74"/>
    <mergeCell ref="L74:M74"/>
    <mergeCell ref="N74:O74"/>
    <mergeCell ref="A75:B75"/>
    <mergeCell ref="D75:E75"/>
    <mergeCell ref="L75:M75"/>
    <mergeCell ref="N75:O75"/>
    <mergeCell ref="A70:B70"/>
    <mergeCell ref="D70:E70"/>
    <mergeCell ref="L70:M70"/>
    <mergeCell ref="N70:O70"/>
    <mergeCell ref="A71:B71"/>
    <mergeCell ref="D71:E71"/>
    <mergeCell ref="L71:M71"/>
    <mergeCell ref="N71:O71"/>
    <mergeCell ref="A72:B72"/>
    <mergeCell ref="D72:E72"/>
    <mergeCell ref="L72:M72"/>
    <mergeCell ref="N72:O72"/>
    <mergeCell ref="A66:B66"/>
    <mergeCell ref="D66:E66"/>
    <mergeCell ref="A67:B67"/>
    <mergeCell ref="D67:E67"/>
    <mergeCell ref="A68:B68"/>
    <mergeCell ref="D68:E68"/>
    <mergeCell ref="L68:M68"/>
    <mergeCell ref="N68:O68"/>
    <mergeCell ref="A69:B69"/>
    <mergeCell ref="D69:E69"/>
    <mergeCell ref="L69:M69"/>
    <mergeCell ref="N69:O69"/>
    <mergeCell ref="A63:B63"/>
    <mergeCell ref="D63:E63"/>
    <mergeCell ref="L63:M63"/>
    <mergeCell ref="N63:O63"/>
    <mergeCell ref="A64:B64"/>
    <mergeCell ref="D64:E64"/>
    <mergeCell ref="L64:M64"/>
    <mergeCell ref="N64:O64"/>
    <mergeCell ref="A65:B65"/>
    <mergeCell ref="D65:E65"/>
    <mergeCell ref="A60:B60"/>
    <mergeCell ref="D60:E60"/>
    <mergeCell ref="L60:M60"/>
    <mergeCell ref="N60:O60"/>
    <mergeCell ref="A61:B61"/>
    <mergeCell ref="D61:E61"/>
    <mergeCell ref="L61:M61"/>
    <mergeCell ref="N61:O61"/>
    <mergeCell ref="A62:B62"/>
    <mergeCell ref="D62:E62"/>
    <mergeCell ref="L62:M62"/>
    <mergeCell ref="N62:O62"/>
    <mergeCell ref="A57:B57"/>
    <mergeCell ref="D57:E57"/>
    <mergeCell ref="L57:M57"/>
    <mergeCell ref="N57:O57"/>
    <mergeCell ref="A58:B58"/>
    <mergeCell ref="D58:E58"/>
    <mergeCell ref="L58:M58"/>
    <mergeCell ref="N58:O58"/>
    <mergeCell ref="A59:B59"/>
    <mergeCell ref="D59:E59"/>
    <mergeCell ref="L59:M59"/>
    <mergeCell ref="N59:O59"/>
    <mergeCell ref="A54:B54"/>
    <mergeCell ref="D54:E54"/>
    <mergeCell ref="L54:M54"/>
    <mergeCell ref="N54:O54"/>
    <mergeCell ref="A55:B55"/>
    <mergeCell ref="D55:E55"/>
    <mergeCell ref="L55:M55"/>
    <mergeCell ref="N55:O55"/>
    <mergeCell ref="A56:B56"/>
    <mergeCell ref="D56:E56"/>
    <mergeCell ref="L56:M56"/>
    <mergeCell ref="N56:O56"/>
    <mergeCell ref="A51:B51"/>
    <mergeCell ref="D51:E51"/>
    <mergeCell ref="L51:M51"/>
    <mergeCell ref="N51:O51"/>
    <mergeCell ref="A52:B52"/>
    <mergeCell ref="D52:E52"/>
    <mergeCell ref="L52:M52"/>
    <mergeCell ref="N52:O52"/>
    <mergeCell ref="A53:B53"/>
    <mergeCell ref="D53:E53"/>
    <mergeCell ref="L53:M53"/>
    <mergeCell ref="N53:O53"/>
    <mergeCell ref="A47:B47"/>
    <mergeCell ref="D47:E47"/>
    <mergeCell ref="A48:B48"/>
    <mergeCell ref="D48:E48"/>
    <mergeCell ref="A49:B49"/>
    <mergeCell ref="D49:E49"/>
    <mergeCell ref="L49:M49"/>
    <mergeCell ref="N49:O49"/>
    <mergeCell ref="A50:B50"/>
    <mergeCell ref="D50:E50"/>
    <mergeCell ref="L50:M50"/>
    <mergeCell ref="N50:O50"/>
    <mergeCell ref="A44:B44"/>
    <mergeCell ref="D44:E44"/>
    <mergeCell ref="L44:M44"/>
    <mergeCell ref="N44:O44"/>
    <mergeCell ref="A45:B45"/>
    <mergeCell ref="D45:E45"/>
    <mergeCell ref="L45:M45"/>
    <mergeCell ref="N45:O45"/>
    <mergeCell ref="A46:B46"/>
    <mergeCell ref="D46:E46"/>
    <mergeCell ref="A41:B41"/>
    <mergeCell ref="D41:E41"/>
    <mergeCell ref="L41:M41"/>
    <mergeCell ref="N41:O41"/>
    <mergeCell ref="A42:B42"/>
    <mergeCell ref="D42:E42"/>
    <mergeCell ref="L42:M42"/>
    <mergeCell ref="N42:O42"/>
    <mergeCell ref="A43:B43"/>
    <mergeCell ref="D43:E43"/>
    <mergeCell ref="L43:M43"/>
    <mergeCell ref="N43:O43"/>
    <mergeCell ref="A149:B149"/>
    <mergeCell ref="D149:E149"/>
    <mergeCell ref="L149:M149"/>
    <mergeCell ref="N149:O149"/>
    <mergeCell ref="A36:B36"/>
    <mergeCell ref="D36:E36"/>
    <mergeCell ref="L36:M36"/>
    <mergeCell ref="N36:O36"/>
    <mergeCell ref="A37:B37"/>
    <mergeCell ref="D37:E37"/>
    <mergeCell ref="L37:M37"/>
    <mergeCell ref="N37:O37"/>
    <mergeCell ref="A38:B38"/>
    <mergeCell ref="D38:E38"/>
    <mergeCell ref="L38:M38"/>
    <mergeCell ref="N38:O38"/>
    <mergeCell ref="A39:B39"/>
    <mergeCell ref="D39:E39"/>
    <mergeCell ref="L39:M39"/>
    <mergeCell ref="N39:O39"/>
    <mergeCell ref="A40:B40"/>
    <mergeCell ref="D40:E40"/>
    <mergeCell ref="L40:M40"/>
    <mergeCell ref="N40:O40"/>
    <mergeCell ref="A146:B146"/>
    <mergeCell ref="D146:E146"/>
    <mergeCell ref="L146:M146"/>
    <mergeCell ref="N146:O146"/>
    <mergeCell ref="A147:B147"/>
    <mergeCell ref="D147:E147"/>
    <mergeCell ref="L147:M147"/>
    <mergeCell ref="N147:O147"/>
    <mergeCell ref="A148:B148"/>
    <mergeCell ref="D148:E148"/>
    <mergeCell ref="L148:M148"/>
    <mergeCell ref="N148:O148"/>
    <mergeCell ref="A142:B142"/>
    <mergeCell ref="D142:E142"/>
    <mergeCell ref="A143:B143"/>
    <mergeCell ref="D143:E143"/>
    <mergeCell ref="A144:B144"/>
    <mergeCell ref="D144:E144"/>
    <mergeCell ref="L144:M144"/>
    <mergeCell ref="N144:O144"/>
    <mergeCell ref="A145:B145"/>
    <mergeCell ref="D145:E145"/>
    <mergeCell ref="L145:M145"/>
    <mergeCell ref="N145:O145"/>
    <mergeCell ref="A139:B139"/>
    <mergeCell ref="D139:E139"/>
    <mergeCell ref="L139:M139"/>
    <mergeCell ref="N139:O139"/>
    <mergeCell ref="A140:B140"/>
    <mergeCell ref="D140:E140"/>
    <mergeCell ref="L140:M140"/>
    <mergeCell ref="N140:O140"/>
    <mergeCell ref="A141:B141"/>
    <mergeCell ref="D141:E141"/>
    <mergeCell ref="A136:B136"/>
    <mergeCell ref="D136:E136"/>
    <mergeCell ref="L136:M136"/>
    <mergeCell ref="N136:O136"/>
    <mergeCell ref="A137:B137"/>
    <mergeCell ref="D137:E137"/>
    <mergeCell ref="L137:M137"/>
    <mergeCell ref="N137:O137"/>
    <mergeCell ref="A138:B138"/>
    <mergeCell ref="D138:E138"/>
    <mergeCell ref="L138:M138"/>
    <mergeCell ref="N138:O138"/>
    <mergeCell ref="A133:B133"/>
    <mergeCell ref="D133:E133"/>
    <mergeCell ref="L133:M133"/>
    <mergeCell ref="N133:O133"/>
    <mergeCell ref="A134:B134"/>
    <mergeCell ref="D134:E134"/>
    <mergeCell ref="L134:M134"/>
    <mergeCell ref="N134:O134"/>
    <mergeCell ref="A135:B135"/>
    <mergeCell ref="D135:E135"/>
    <mergeCell ref="L135:M135"/>
    <mergeCell ref="N135:O135"/>
    <mergeCell ref="A130:B130"/>
    <mergeCell ref="D130:E130"/>
    <mergeCell ref="L130:M130"/>
    <mergeCell ref="N130:O130"/>
    <mergeCell ref="A131:B131"/>
    <mergeCell ref="D131:E131"/>
    <mergeCell ref="L131:M131"/>
    <mergeCell ref="N131:O131"/>
    <mergeCell ref="A132:B132"/>
    <mergeCell ref="D132:E132"/>
    <mergeCell ref="L132:M132"/>
    <mergeCell ref="N132:O132"/>
    <mergeCell ref="A127:B127"/>
    <mergeCell ref="D127:E127"/>
    <mergeCell ref="L127:M127"/>
    <mergeCell ref="N127:O127"/>
    <mergeCell ref="A128:B128"/>
    <mergeCell ref="D128:E128"/>
    <mergeCell ref="L128:M128"/>
    <mergeCell ref="N128:O128"/>
    <mergeCell ref="A129:B129"/>
    <mergeCell ref="D129:E129"/>
    <mergeCell ref="L129:M129"/>
    <mergeCell ref="N129:O129"/>
    <mergeCell ref="A123:B123"/>
    <mergeCell ref="D123:E123"/>
    <mergeCell ref="A124:B124"/>
    <mergeCell ref="D124:E124"/>
    <mergeCell ref="A125:B125"/>
    <mergeCell ref="D125:E125"/>
    <mergeCell ref="L125:M125"/>
    <mergeCell ref="N125:O125"/>
    <mergeCell ref="A126:B126"/>
    <mergeCell ref="D126:E126"/>
    <mergeCell ref="L126:M126"/>
    <mergeCell ref="N126:O126"/>
    <mergeCell ref="A120:B120"/>
    <mergeCell ref="D120:E120"/>
    <mergeCell ref="L120:M120"/>
    <mergeCell ref="N120:O120"/>
    <mergeCell ref="A121:B121"/>
    <mergeCell ref="D121:E121"/>
    <mergeCell ref="L121:M121"/>
    <mergeCell ref="N121:O121"/>
    <mergeCell ref="A122:B122"/>
    <mergeCell ref="D122:E122"/>
    <mergeCell ref="A117:B117"/>
    <mergeCell ref="D117:E117"/>
    <mergeCell ref="L117:M117"/>
    <mergeCell ref="N117:O117"/>
    <mergeCell ref="A118:B118"/>
    <mergeCell ref="D118:E118"/>
    <mergeCell ref="L118:M118"/>
    <mergeCell ref="N118:O118"/>
    <mergeCell ref="A119:B119"/>
    <mergeCell ref="D119:E119"/>
    <mergeCell ref="L119:M119"/>
    <mergeCell ref="N119:O119"/>
    <mergeCell ref="A168:B168"/>
    <mergeCell ref="D168:E168"/>
    <mergeCell ref="L168:M168"/>
    <mergeCell ref="N168:O168"/>
    <mergeCell ref="A112:B112"/>
    <mergeCell ref="D112:E112"/>
    <mergeCell ref="L112:M112"/>
    <mergeCell ref="N112:O112"/>
    <mergeCell ref="A113:B113"/>
    <mergeCell ref="D113:E113"/>
    <mergeCell ref="L113:M113"/>
    <mergeCell ref="N113:O113"/>
    <mergeCell ref="A114:B114"/>
    <mergeCell ref="D114:E114"/>
    <mergeCell ref="L114:M114"/>
    <mergeCell ref="N114:O114"/>
    <mergeCell ref="A115:B115"/>
    <mergeCell ref="D115:E115"/>
    <mergeCell ref="L115:M115"/>
    <mergeCell ref="N115:O115"/>
    <mergeCell ref="A116:B116"/>
    <mergeCell ref="D116:E116"/>
    <mergeCell ref="L116:M116"/>
    <mergeCell ref="N116:O116"/>
    <mergeCell ref="A165:B165"/>
    <mergeCell ref="D165:E165"/>
    <mergeCell ref="L165:M165"/>
    <mergeCell ref="N165:O165"/>
    <mergeCell ref="A166:B166"/>
    <mergeCell ref="D166:E166"/>
    <mergeCell ref="L166:M166"/>
    <mergeCell ref="N166:O166"/>
    <mergeCell ref="A167:B167"/>
    <mergeCell ref="D167:E167"/>
    <mergeCell ref="L167:M167"/>
    <mergeCell ref="N167:O167"/>
    <mergeCell ref="A161:B161"/>
    <mergeCell ref="D161:E161"/>
    <mergeCell ref="A162:B162"/>
    <mergeCell ref="D162:E162"/>
    <mergeCell ref="A163:B163"/>
    <mergeCell ref="D163:E163"/>
    <mergeCell ref="L163:M163"/>
    <mergeCell ref="N163:O163"/>
    <mergeCell ref="A164:B164"/>
    <mergeCell ref="D164:E164"/>
    <mergeCell ref="L164:M164"/>
    <mergeCell ref="N164:O164"/>
    <mergeCell ref="A158:B158"/>
    <mergeCell ref="D158:E158"/>
    <mergeCell ref="L158:M158"/>
    <mergeCell ref="N158:O158"/>
    <mergeCell ref="A159:B159"/>
    <mergeCell ref="D159:E159"/>
    <mergeCell ref="L159:M159"/>
    <mergeCell ref="N159:O159"/>
    <mergeCell ref="A160:B160"/>
    <mergeCell ref="D160:E160"/>
    <mergeCell ref="A155:B155"/>
    <mergeCell ref="D155:E155"/>
    <mergeCell ref="L155:M155"/>
    <mergeCell ref="N155:O155"/>
    <mergeCell ref="A156:B156"/>
    <mergeCell ref="D156:E156"/>
    <mergeCell ref="L156:M156"/>
    <mergeCell ref="N156:O156"/>
    <mergeCell ref="A157:B157"/>
    <mergeCell ref="D157:E157"/>
    <mergeCell ref="L157:M157"/>
    <mergeCell ref="N157:O157"/>
    <mergeCell ref="A152:B152"/>
    <mergeCell ref="D152:E152"/>
    <mergeCell ref="L152:M152"/>
    <mergeCell ref="N152:O152"/>
    <mergeCell ref="A153:B153"/>
    <mergeCell ref="D153:E153"/>
    <mergeCell ref="L153:M153"/>
    <mergeCell ref="N153:O153"/>
    <mergeCell ref="A154:B154"/>
    <mergeCell ref="D154:E154"/>
    <mergeCell ref="L154:M154"/>
    <mergeCell ref="N154:O154"/>
    <mergeCell ref="A1:K1"/>
    <mergeCell ref="A2:P2"/>
    <mergeCell ref="A4:P4"/>
    <mergeCell ref="B5:C5"/>
    <mergeCell ref="D5:J5"/>
    <mergeCell ref="A3:K3"/>
    <mergeCell ref="N9:O9"/>
    <mergeCell ref="S9:Z9"/>
    <mergeCell ref="A10:B10"/>
    <mergeCell ref="D10:E10"/>
    <mergeCell ref="L10:M10"/>
    <mergeCell ref="N10:O10"/>
    <mergeCell ref="B6:C6"/>
    <mergeCell ref="D6:J6"/>
    <mergeCell ref="A8:K8"/>
    <mergeCell ref="A9:B9"/>
    <mergeCell ref="D9:E9"/>
    <mergeCell ref="L9:M9"/>
    <mergeCell ref="D7:E7"/>
    <mergeCell ref="G7:K7"/>
    <mergeCell ref="N13:O13"/>
    <mergeCell ref="A14:B14"/>
    <mergeCell ref="D14:E14"/>
    <mergeCell ref="A11:B11"/>
    <mergeCell ref="D11:E11"/>
    <mergeCell ref="L11:M11"/>
    <mergeCell ref="N11:O11"/>
    <mergeCell ref="A12:B12"/>
    <mergeCell ref="D12:E12"/>
    <mergeCell ref="L12:M12"/>
    <mergeCell ref="N12:O12"/>
    <mergeCell ref="A15:B15"/>
    <mergeCell ref="D15:E15"/>
    <mergeCell ref="A16:B16"/>
    <mergeCell ref="D16:E16"/>
    <mergeCell ref="A17:B17"/>
    <mergeCell ref="D17:E17"/>
    <mergeCell ref="A13:B13"/>
    <mergeCell ref="D13:E13"/>
    <mergeCell ref="L13:M13"/>
    <mergeCell ref="A21:B21"/>
    <mergeCell ref="D21:E21"/>
    <mergeCell ref="A22:B22"/>
    <mergeCell ref="D22:E22"/>
    <mergeCell ref="A23:B23"/>
    <mergeCell ref="D23:E23"/>
    <mergeCell ref="A18:B18"/>
    <mergeCell ref="D18:E18"/>
    <mergeCell ref="A19:B19"/>
    <mergeCell ref="D19:E19"/>
    <mergeCell ref="A20:B20"/>
    <mergeCell ref="D20:E20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A26:B26"/>
    <mergeCell ref="D26:E26"/>
    <mergeCell ref="A33:B33"/>
    <mergeCell ref="D33:E33"/>
    <mergeCell ref="A34:B34"/>
    <mergeCell ref="D34:E34"/>
    <mergeCell ref="L34:M34"/>
    <mergeCell ref="N34:O34"/>
    <mergeCell ref="A30:B30"/>
    <mergeCell ref="D30:E30"/>
    <mergeCell ref="A31:B31"/>
    <mergeCell ref="D31:E31"/>
    <mergeCell ref="A32:B32"/>
    <mergeCell ref="D32:E32"/>
    <mergeCell ref="A170:B170"/>
    <mergeCell ref="D170:E170"/>
    <mergeCell ref="L170:M170"/>
    <mergeCell ref="N170:O170"/>
    <mergeCell ref="A171:B171"/>
    <mergeCell ref="D171:E171"/>
    <mergeCell ref="L171:M171"/>
    <mergeCell ref="N171:O171"/>
    <mergeCell ref="A35:B35"/>
    <mergeCell ref="D35:E35"/>
    <mergeCell ref="L35:M35"/>
    <mergeCell ref="N35:O35"/>
    <mergeCell ref="A169:B169"/>
    <mergeCell ref="D169:E169"/>
    <mergeCell ref="L169:M169"/>
    <mergeCell ref="N169:O169"/>
    <mergeCell ref="A150:B150"/>
    <mergeCell ref="D150:E150"/>
    <mergeCell ref="L150:M150"/>
    <mergeCell ref="N150:O150"/>
    <mergeCell ref="A151:B151"/>
    <mergeCell ref="D151:E151"/>
    <mergeCell ref="L151:M151"/>
    <mergeCell ref="N151:O151"/>
    <mergeCell ref="A202:B202"/>
    <mergeCell ref="D202:E202"/>
    <mergeCell ref="L202:M202"/>
    <mergeCell ref="N202:O202"/>
    <mergeCell ref="A203:B203"/>
    <mergeCell ref="D203:E203"/>
    <mergeCell ref="L203:M203"/>
    <mergeCell ref="N203:O203"/>
    <mergeCell ref="A172:B172"/>
    <mergeCell ref="D172:E172"/>
    <mergeCell ref="L172:M172"/>
    <mergeCell ref="N172:O172"/>
    <mergeCell ref="A173:B173"/>
    <mergeCell ref="D173:E173"/>
    <mergeCell ref="L173:M173"/>
    <mergeCell ref="N173:O173"/>
    <mergeCell ref="A190:B190"/>
    <mergeCell ref="D190:E190"/>
    <mergeCell ref="L190:M190"/>
    <mergeCell ref="N190:O190"/>
    <mergeCell ref="A191:B191"/>
    <mergeCell ref="D191:E191"/>
    <mergeCell ref="L191:M191"/>
    <mergeCell ref="N191:O191"/>
    <mergeCell ref="D206:E206"/>
    <mergeCell ref="L206:M206"/>
    <mergeCell ref="N206:O206"/>
    <mergeCell ref="A207:B207"/>
    <mergeCell ref="D207:E207"/>
    <mergeCell ref="A204:B204"/>
    <mergeCell ref="D204:E204"/>
    <mergeCell ref="L204:M204"/>
    <mergeCell ref="N204:O204"/>
    <mergeCell ref="A205:B205"/>
    <mergeCell ref="D205:E205"/>
    <mergeCell ref="L205:M205"/>
    <mergeCell ref="N205:O205"/>
    <mergeCell ref="A208:B208"/>
    <mergeCell ref="D208:E208"/>
    <mergeCell ref="A209:B209"/>
    <mergeCell ref="D209:E209"/>
    <mergeCell ref="L219:M219"/>
    <mergeCell ref="N219:O219"/>
    <mergeCell ref="B7:C7"/>
    <mergeCell ref="L216:M216"/>
    <mergeCell ref="N216:O216"/>
    <mergeCell ref="L217:M217"/>
    <mergeCell ref="N217:O217"/>
    <mergeCell ref="L218:M218"/>
    <mergeCell ref="N218:O218"/>
    <mergeCell ref="L213:M213"/>
    <mergeCell ref="N213:O213"/>
    <mergeCell ref="L214:M214"/>
    <mergeCell ref="N214:O214"/>
    <mergeCell ref="L215:M215"/>
    <mergeCell ref="N215:O215"/>
    <mergeCell ref="A210:B210"/>
    <mergeCell ref="D210:E210"/>
    <mergeCell ref="L210:M210"/>
    <mergeCell ref="N210:O210"/>
    <mergeCell ref="A206:B206"/>
  </mergeCells>
  <dataValidations count="2">
    <dataValidation type="list" allowBlank="1" showInputMessage="1" showErrorMessage="1" sqref="F7 D10:E209">
      <formula1>"YES,NO"</formula1>
    </dataValidation>
    <dataValidation type="list" showInputMessage="1" showErrorMessage="1" sqref="W74:W81 W131:W138 W150:W157 W24:W43 W112:W119 W93:W100 W55:W62 W202:W204 W169:W176 W188:W190">
      <formula1>"Yes, No"</formula1>
    </dataValidation>
  </dataValidations>
  <pageMargins left="0.7" right="0.7" top="0.75" bottom="0.75" header="0.3" footer="0.3"/>
  <pageSetup scale="74" fitToHeight="0" orientation="portrait" horizontalDpi="1200" verticalDpi="1200" r:id="rId1"/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6"/>
  <sheetViews>
    <sheetView showZeros="0" topLeftCell="A37" zoomScale="90" zoomScaleNormal="90" workbookViewId="0">
      <selection activeCell="U222" sqref="U222"/>
    </sheetView>
  </sheetViews>
  <sheetFormatPr defaultColWidth="9.1328125" defaultRowHeight="12.75" outlineLevelRow="1" x14ac:dyDescent="0.35"/>
  <cols>
    <col min="1" max="1" width="15" style="5" customWidth="1"/>
    <col min="2" max="2" width="8.1328125" style="5" customWidth="1"/>
    <col min="3" max="3" width="7.3984375" style="5" customWidth="1"/>
    <col min="4" max="4" width="6.3984375" style="5" customWidth="1"/>
    <col min="5" max="5" width="4.59765625" style="5" customWidth="1"/>
    <col min="6" max="8" width="17" style="5" customWidth="1"/>
    <col min="9" max="9" width="10.3984375" style="5" hidden="1" customWidth="1"/>
    <col min="10" max="10" width="11.3984375" style="5" customWidth="1"/>
    <col min="11" max="11" width="17" style="5" customWidth="1"/>
    <col min="12" max="12" width="3.3984375" style="5" hidden="1" customWidth="1"/>
    <col min="13" max="13" width="8.1328125" style="5" hidden="1" customWidth="1"/>
    <col min="14" max="14" width="8.73046875" style="5" hidden="1" customWidth="1"/>
    <col min="15" max="15" width="2.73046875" style="5" hidden="1" customWidth="1"/>
    <col min="16" max="16" width="11.265625" style="5" hidden="1" customWidth="1"/>
    <col min="17" max="17" width="2.1328125" style="5" customWidth="1"/>
    <col min="18" max="16384" width="9.1328125" style="5"/>
  </cols>
  <sheetData>
    <row r="1" spans="1:29" ht="69.95" customHeight="1" x14ac:dyDescent="0.9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29" ht="56.25" customHeight="1" thickBot="1" x14ac:dyDescent="0.4">
      <c r="A2" s="376" t="s">
        <v>140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11"/>
    </row>
    <row r="3" spans="1:29" ht="15" customHeight="1" thickBot="1" x14ac:dyDescent="0.4">
      <c r="A3" s="400" t="s">
        <v>2</v>
      </c>
      <c r="B3" s="401"/>
      <c r="C3" s="401"/>
      <c r="D3" s="401"/>
      <c r="E3" s="401"/>
      <c r="F3" s="401"/>
      <c r="G3" s="401"/>
      <c r="H3" s="401"/>
      <c r="I3" s="401"/>
      <c r="J3" s="401"/>
      <c r="K3" s="402"/>
      <c r="L3" s="21"/>
      <c r="M3" s="21"/>
      <c r="N3" s="21"/>
      <c r="O3" s="21"/>
      <c r="P3" s="21"/>
      <c r="Q3" s="10"/>
    </row>
    <row r="4" spans="1:29" ht="15" customHeight="1" x14ac:dyDescent="0.35">
      <c r="A4" s="343" t="s">
        <v>64</v>
      </c>
      <c r="B4" s="344"/>
      <c r="C4" s="344"/>
      <c r="D4" s="344"/>
      <c r="E4" s="344"/>
      <c r="F4" s="344"/>
      <c r="G4" s="344"/>
      <c r="H4" s="344"/>
      <c r="I4" s="344"/>
      <c r="J4" s="345"/>
      <c r="K4" s="345"/>
      <c r="L4" s="346"/>
      <c r="M4" s="346"/>
      <c r="N4" s="346"/>
      <c r="O4" s="346"/>
      <c r="P4" s="347"/>
      <c r="Q4" s="6"/>
    </row>
    <row r="5" spans="1:29" ht="18" customHeight="1" x14ac:dyDescent="0.35">
      <c r="A5" s="99" t="s">
        <v>65</v>
      </c>
      <c r="B5" s="348" t="s">
        <v>66</v>
      </c>
      <c r="C5" s="349"/>
      <c r="D5" s="403" t="s">
        <v>67</v>
      </c>
      <c r="E5" s="404"/>
      <c r="F5" s="404"/>
      <c r="G5" s="404"/>
      <c r="H5" s="404"/>
      <c r="I5" s="404"/>
      <c r="J5" s="405"/>
      <c r="K5" s="101" t="s">
        <v>195</v>
      </c>
      <c r="L5" s="22"/>
      <c r="M5" s="22"/>
      <c r="N5" s="22"/>
      <c r="O5" s="22"/>
      <c r="P5" s="23"/>
      <c r="Q5" s="9"/>
    </row>
    <row r="6" spans="1:29" ht="18.75" customHeight="1" x14ac:dyDescent="0.35">
      <c r="A6" s="106">
        <f>'Rent Roll'!A6</f>
        <v>0</v>
      </c>
      <c r="B6" s="389">
        <f>'Rent Roll'!B6:C6</f>
        <v>0</v>
      </c>
      <c r="C6" s="390"/>
      <c r="D6" s="337">
        <f>'Rent Roll'!D6:F6</f>
        <v>0</v>
      </c>
      <c r="E6" s="373"/>
      <c r="F6" s="373"/>
      <c r="G6" s="373"/>
      <c r="H6" s="373"/>
      <c r="I6" s="373"/>
      <c r="J6" s="338"/>
      <c r="K6" s="107">
        <f>'Rent Roll'!H6</f>
        <v>0</v>
      </c>
      <c r="L6" s="22"/>
      <c r="M6" s="22"/>
      <c r="N6" s="22"/>
      <c r="O6" s="22"/>
      <c r="P6" s="23"/>
      <c r="Q6" s="9"/>
      <c r="S6" s="12"/>
      <c r="T6" s="11"/>
      <c r="U6" s="11"/>
      <c r="V6" s="11"/>
      <c r="W6" s="11"/>
      <c r="X6" s="11"/>
      <c r="Y6" s="11"/>
      <c r="Z6" s="11"/>
    </row>
    <row r="7" spans="1:29" ht="27" customHeight="1" x14ac:dyDescent="0.35">
      <c r="A7" s="178"/>
      <c r="B7" s="370"/>
      <c r="C7" s="371"/>
      <c r="D7" s="396" t="s">
        <v>130</v>
      </c>
      <c r="E7" s="396"/>
      <c r="F7" s="242"/>
      <c r="G7" s="397"/>
      <c r="H7" s="397"/>
      <c r="I7" s="397"/>
      <c r="J7" s="397"/>
      <c r="K7" s="397"/>
      <c r="L7" s="22"/>
      <c r="M7" s="22"/>
      <c r="N7" s="22"/>
      <c r="O7" s="22"/>
      <c r="P7" s="23"/>
      <c r="Q7" s="9"/>
      <c r="S7" s="12"/>
      <c r="T7" s="11"/>
      <c r="U7" s="11"/>
      <c r="V7" s="11"/>
      <c r="W7" s="11"/>
      <c r="X7" s="11"/>
      <c r="Y7" s="11"/>
      <c r="Z7" s="11"/>
    </row>
    <row r="8" spans="1:29" ht="20.25" customHeight="1" x14ac:dyDescent="0.35">
      <c r="A8" s="342" t="s">
        <v>68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24"/>
      <c r="M8" s="24"/>
      <c r="N8" s="24"/>
      <c r="O8" s="24"/>
      <c r="P8" s="25"/>
      <c r="Q8" s="9"/>
    </row>
    <row r="9" spans="1:29" ht="77.45" customHeight="1" x14ac:dyDescent="0.35">
      <c r="A9" s="382" t="s">
        <v>69</v>
      </c>
      <c r="B9" s="395"/>
      <c r="C9" s="105" t="s">
        <v>70</v>
      </c>
      <c r="D9" s="335" t="s">
        <v>131</v>
      </c>
      <c r="E9" s="336"/>
      <c r="F9" s="105" t="s">
        <v>72</v>
      </c>
      <c r="G9" s="105" t="s">
        <v>132</v>
      </c>
      <c r="H9" s="105" t="s">
        <v>141</v>
      </c>
      <c r="I9" s="98" t="s">
        <v>74</v>
      </c>
      <c r="J9" s="118" t="s">
        <v>142</v>
      </c>
      <c r="K9" s="118" t="s">
        <v>135</v>
      </c>
      <c r="L9" s="337" t="s">
        <v>76</v>
      </c>
      <c r="M9" s="338"/>
      <c r="N9" s="337" t="s">
        <v>77</v>
      </c>
      <c r="O9" s="338"/>
      <c r="P9" s="15" t="s">
        <v>78</v>
      </c>
      <c r="Q9" s="9"/>
      <c r="S9" s="387"/>
      <c r="T9" s="388"/>
      <c r="U9" s="388"/>
      <c r="V9" s="388"/>
      <c r="W9" s="388"/>
      <c r="X9" s="388"/>
      <c r="Y9" s="388"/>
      <c r="Z9" s="388"/>
    </row>
    <row r="10" spans="1:29" ht="12.95" customHeight="1" thickBot="1" x14ac:dyDescent="0.4">
      <c r="A10" s="398">
        <f>'Rent Roll'!A9:B9</f>
        <v>0</v>
      </c>
      <c r="B10" s="399"/>
      <c r="C10" s="288">
        <f>'Rent Roll'!C9</f>
        <v>0</v>
      </c>
      <c r="D10" s="367">
        <f>$F$7</f>
        <v>0</v>
      </c>
      <c r="E10" s="368"/>
      <c r="F10" s="289">
        <f>'Rent Roll'!E9</f>
        <v>0</v>
      </c>
      <c r="G10" s="154"/>
      <c r="H10" s="154"/>
      <c r="I10" s="127"/>
      <c r="J10" s="287">
        <f t="shared" ref="J10:J73" si="0">(H10-G10)*0.75</f>
        <v>0</v>
      </c>
      <c r="K10" s="287">
        <f t="shared" ref="K10:K73" si="1">IF(D10="YES",F10-J10,F10)</f>
        <v>0</v>
      </c>
      <c r="L10" s="327"/>
      <c r="M10" s="328"/>
      <c r="N10" s="327"/>
      <c r="O10" s="328"/>
      <c r="P10" s="16"/>
      <c r="Q10" s="6"/>
      <c r="S10" s="230" t="s">
        <v>80</v>
      </c>
    </row>
    <row r="11" spans="1:29" ht="12" customHeight="1" thickTop="1" x14ac:dyDescent="0.35">
      <c r="A11" s="398">
        <f>'Rent Roll'!A10:B10</f>
        <v>0</v>
      </c>
      <c r="B11" s="399"/>
      <c r="C11" s="288">
        <f>'Rent Roll'!C10</f>
        <v>0</v>
      </c>
      <c r="D11" s="367">
        <f t="shared" ref="D11:D74" si="2">$F$7</f>
        <v>0</v>
      </c>
      <c r="E11" s="368"/>
      <c r="F11" s="289">
        <f>'Rent Roll'!E10</f>
        <v>0</v>
      </c>
      <c r="G11" s="154"/>
      <c r="H11" s="154"/>
      <c r="I11" s="127"/>
      <c r="J11" s="287">
        <f t="shared" si="0"/>
        <v>0</v>
      </c>
      <c r="K11" s="287">
        <f t="shared" si="1"/>
        <v>0</v>
      </c>
      <c r="L11" s="327"/>
      <c r="M11" s="328"/>
      <c r="N11" s="327"/>
      <c r="O11" s="328"/>
      <c r="P11" s="16"/>
      <c r="Q11" s="6"/>
      <c r="S11" s="231"/>
      <c r="T11" s="232"/>
      <c r="U11" s="232"/>
      <c r="V11" s="232"/>
      <c r="W11" s="232"/>
      <c r="X11" s="232"/>
      <c r="Y11" s="232"/>
      <c r="Z11" s="232"/>
      <c r="AA11" s="232"/>
      <c r="AB11" s="232"/>
      <c r="AC11" s="233"/>
    </row>
    <row r="12" spans="1:29" ht="12.95" customHeight="1" x14ac:dyDescent="0.35">
      <c r="A12" s="398">
        <f>'Rent Roll'!A11:B11</f>
        <v>0</v>
      </c>
      <c r="B12" s="399"/>
      <c r="C12" s="288">
        <f>'Rent Roll'!C11</f>
        <v>0</v>
      </c>
      <c r="D12" s="367">
        <f t="shared" si="2"/>
        <v>0</v>
      </c>
      <c r="E12" s="368"/>
      <c r="F12" s="289">
        <f>'Rent Roll'!E11</f>
        <v>0</v>
      </c>
      <c r="G12" s="154"/>
      <c r="H12" s="154"/>
      <c r="I12" s="127"/>
      <c r="J12" s="287">
        <f t="shared" si="0"/>
        <v>0</v>
      </c>
      <c r="K12" s="287">
        <f t="shared" si="1"/>
        <v>0</v>
      </c>
      <c r="L12" s="327"/>
      <c r="M12" s="328"/>
      <c r="N12" s="327"/>
      <c r="O12" s="328"/>
      <c r="P12" s="16"/>
      <c r="Q12" s="6"/>
      <c r="S12" s="234"/>
      <c r="T12" s="235"/>
      <c r="U12" s="235"/>
      <c r="V12" s="235"/>
      <c r="W12" s="235"/>
      <c r="X12" s="235"/>
      <c r="Y12" s="235"/>
      <c r="Z12" s="235"/>
      <c r="AA12" s="235"/>
      <c r="AB12" s="235"/>
      <c r="AC12" s="236"/>
    </row>
    <row r="13" spans="1:29" ht="12.95" customHeight="1" x14ac:dyDescent="0.35">
      <c r="A13" s="398">
        <f>'Rent Roll'!A12:B12</f>
        <v>0</v>
      </c>
      <c r="B13" s="399"/>
      <c r="C13" s="288">
        <f>'Rent Roll'!C12</f>
        <v>0</v>
      </c>
      <c r="D13" s="367">
        <f t="shared" si="2"/>
        <v>0</v>
      </c>
      <c r="E13" s="368"/>
      <c r="F13" s="289">
        <f>'Rent Roll'!E12</f>
        <v>0</v>
      </c>
      <c r="G13" s="154"/>
      <c r="H13" s="154"/>
      <c r="I13" s="127"/>
      <c r="J13" s="287">
        <f t="shared" si="0"/>
        <v>0</v>
      </c>
      <c r="K13" s="287">
        <f t="shared" si="1"/>
        <v>0</v>
      </c>
      <c r="L13" s="327"/>
      <c r="M13" s="328"/>
      <c r="N13" s="327"/>
      <c r="O13" s="328"/>
      <c r="P13" s="16"/>
      <c r="Q13" s="6"/>
      <c r="S13" s="234"/>
      <c r="T13" s="235"/>
      <c r="U13" s="235"/>
      <c r="V13" s="235"/>
      <c r="W13" s="235"/>
      <c r="X13" s="235"/>
      <c r="Y13" s="235"/>
      <c r="Z13" s="235"/>
      <c r="AA13" s="235"/>
      <c r="AB13" s="235"/>
      <c r="AC13" s="236"/>
    </row>
    <row r="14" spans="1:29" ht="12" customHeight="1" x14ac:dyDescent="0.35">
      <c r="A14" s="398">
        <f>'Rent Roll'!A13:B13</f>
        <v>0</v>
      </c>
      <c r="B14" s="399"/>
      <c r="C14" s="288">
        <f>'Rent Roll'!C13</f>
        <v>0</v>
      </c>
      <c r="D14" s="367">
        <f t="shared" si="2"/>
        <v>0</v>
      </c>
      <c r="E14" s="368"/>
      <c r="F14" s="289">
        <f>'Rent Roll'!E13</f>
        <v>0</v>
      </c>
      <c r="G14" s="154"/>
      <c r="H14" s="154"/>
      <c r="I14" s="127"/>
      <c r="J14" s="287">
        <f t="shared" si="0"/>
        <v>0</v>
      </c>
      <c r="K14" s="287">
        <f t="shared" si="1"/>
        <v>0</v>
      </c>
      <c r="L14" s="17"/>
      <c r="M14" s="18"/>
      <c r="N14" s="17"/>
      <c r="O14" s="18"/>
      <c r="P14" s="16"/>
      <c r="Q14" s="6"/>
      <c r="S14" s="234"/>
      <c r="T14" s="235"/>
      <c r="U14" s="235"/>
      <c r="V14" s="235"/>
      <c r="W14" s="235"/>
      <c r="X14" s="235"/>
      <c r="Y14" s="235"/>
      <c r="Z14" s="235"/>
      <c r="AA14" s="235"/>
      <c r="AB14" s="235"/>
      <c r="AC14" s="236"/>
    </row>
    <row r="15" spans="1:29" ht="12.95" customHeight="1" x14ac:dyDescent="0.35">
      <c r="A15" s="398">
        <f>'Rent Roll'!A14:B14</f>
        <v>0</v>
      </c>
      <c r="B15" s="399"/>
      <c r="C15" s="288">
        <f>'Rent Roll'!C14</f>
        <v>0</v>
      </c>
      <c r="D15" s="367">
        <f t="shared" si="2"/>
        <v>0</v>
      </c>
      <c r="E15" s="368"/>
      <c r="F15" s="289">
        <f>'Rent Roll'!E14</f>
        <v>0</v>
      </c>
      <c r="G15" s="154"/>
      <c r="H15" s="154"/>
      <c r="I15" s="127"/>
      <c r="J15" s="287">
        <f t="shared" si="0"/>
        <v>0</v>
      </c>
      <c r="K15" s="287">
        <f t="shared" si="1"/>
        <v>0</v>
      </c>
      <c r="L15" s="17"/>
      <c r="M15" s="18"/>
      <c r="N15" s="17"/>
      <c r="O15" s="18"/>
      <c r="P15" s="16"/>
      <c r="Q15" s="6"/>
      <c r="S15" s="234"/>
      <c r="T15" s="235"/>
      <c r="U15" s="235"/>
      <c r="V15" s="235"/>
      <c r="W15" s="235"/>
      <c r="X15" s="235"/>
      <c r="Y15" s="235"/>
      <c r="Z15" s="235"/>
      <c r="AA15" s="235"/>
      <c r="AB15" s="235"/>
      <c r="AC15" s="236"/>
    </row>
    <row r="16" spans="1:29" ht="12.95" customHeight="1" x14ac:dyDescent="0.35">
      <c r="A16" s="398">
        <f>'Rent Roll'!A15:B15</f>
        <v>0</v>
      </c>
      <c r="B16" s="399"/>
      <c r="C16" s="288">
        <f>'Rent Roll'!C15</f>
        <v>0</v>
      </c>
      <c r="D16" s="367">
        <f t="shared" si="2"/>
        <v>0</v>
      </c>
      <c r="E16" s="368"/>
      <c r="F16" s="289">
        <f>'Rent Roll'!E15</f>
        <v>0</v>
      </c>
      <c r="G16" s="154"/>
      <c r="H16" s="154"/>
      <c r="I16" s="127"/>
      <c r="J16" s="287">
        <f t="shared" si="0"/>
        <v>0</v>
      </c>
      <c r="K16" s="287">
        <f t="shared" si="1"/>
        <v>0</v>
      </c>
      <c r="L16" s="17"/>
      <c r="M16" s="18"/>
      <c r="N16" s="17"/>
      <c r="O16" s="18"/>
      <c r="P16" s="16"/>
      <c r="Q16" s="6"/>
      <c r="S16" s="234"/>
      <c r="T16" s="235"/>
      <c r="U16" s="235"/>
      <c r="V16" s="235"/>
      <c r="W16" s="235"/>
      <c r="X16" s="235"/>
      <c r="Y16" s="235"/>
      <c r="Z16" s="235"/>
      <c r="AA16" s="235"/>
      <c r="AB16" s="235"/>
      <c r="AC16" s="236"/>
    </row>
    <row r="17" spans="1:29" ht="12" customHeight="1" x14ac:dyDescent="0.35">
      <c r="A17" s="398">
        <f>'Rent Roll'!A16:B16</f>
        <v>0</v>
      </c>
      <c r="B17" s="399"/>
      <c r="C17" s="288">
        <f>'Rent Roll'!C16</f>
        <v>0</v>
      </c>
      <c r="D17" s="367">
        <f t="shared" si="2"/>
        <v>0</v>
      </c>
      <c r="E17" s="368"/>
      <c r="F17" s="289">
        <f>'Rent Roll'!E16</f>
        <v>0</v>
      </c>
      <c r="G17" s="154"/>
      <c r="H17" s="154"/>
      <c r="I17" s="127"/>
      <c r="J17" s="287">
        <f t="shared" si="0"/>
        <v>0</v>
      </c>
      <c r="K17" s="287">
        <f t="shared" si="1"/>
        <v>0</v>
      </c>
      <c r="L17" s="17"/>
      <c r="M17" s="18"/>
      <c r="N17" s="17"/>
      <c r="O17" s="18"/>
      <c r="P17" s="16"/>
      <c r="Q17" s="6"/>
      <c r="S17" s="234"/>
      <c r="T17" s="235"/>
      <c r="U17" s="235"/>
      <c r="V17" s="235"/>
      <c r="W17" s="235"/>
      <c r="X17" s="235"/>
      <c r="Y17" s="235"/>
      <c r="Z17" s="235"/>
      <c r="AA17" s="235"/>
      <c r="AB17" s="235"/>
      <c r="AC17" s="236"/>
    </row>
    <row r="18" spans="1:29" ht="12.95" customHeight="1" x14ac:dyDescent="0.35">
      <c r="A18" s="398">
        <f>'Rent Roll'!A17:B17</f>
        <v>0</v>
      </c>
      <c r="B18" s="399"/>
      <c r="C18" s="288">
        <f>'Rent Roll'!C17</f>
        <v>0</v>
      </c>
      <c r="D18" s="367">
        <f t="shared" si="2"/>
        <v>0</v>
      </c>
      <c r="E18" s="368"/>
      <c r="F18" s="289">
        <f>'Rent Roll'!E17</f>
        <v>0</v>
      </c>
      <c r="G18" s="154"/>
      <c r="H18" s="154"/>
      <c r="I18" s="127"/>
      <c r="J18" s="287">
        <f t="shared" si="0"/>
        <v>0</v>
      </c>
      <c r="K18" s="287">
        <f t="shared" si="1"/>
        <v>0</v>
      </c>
      <c r="L18" s="17"/>
      <c r="M18" s="18"/>
      <c r="N18" s="17"/>
      <c r="O18" s="18"/>
      <c r="P18" s="16"/>
      <c r="Q18" s="6"/>
      <c r="S18" s="234"/>
      <c r="T18" s="235"/>
      <c r="U18" s="235"/>
      <c r="V18" s="235"/>
      <c r="W18" s="235"/>
      <c r="X18" s="235"/>
      <c r="Y18" s="235"/>
      <c r="Z18" s="235"/>
      <c r="AA18" s="235"/>
      <c r="AB18" s="235"/>
      <c r="AC18" s="236"/>
    </row>
    <row r="19" spans="1:29" ht="12.95" customHeight="1" x14ac:dyDescent="0.35">
      <c r="A19" s="398">
        <f>'Rent Roll'!A18:B18</f>
        <v>0</v>
      </c>
      <c r="B19" s="399"/>
      <c r="C19" s="288">
        <f>'Rent Roll'!C18</f>
        <v>0</v>
      </c>
      <c r="D19" s="367">
        <f t="shared" si="2"/>
        <v>0</v>
      </c>
      <c r="E19" s="368"/>
      <c r="F19" s="289">
        <f>'Rent Roll'!E18</f>
        <v>0</v>
      </c>
      <c r="G19" s="154"/>
      <c r="H19" s="154"/>
      <c r="I19" s="127"/>
      <c r="J19" s="287">
        <f t="shared" si="0"/>
        <v>0</v>
      </c>
      <c r="K19" s="287">
        <f t="shared" si="1"/>
        <v>0</v>
      </c>
      <c r="L19" s="17"/>
      <c r="M19" s="18"/>
      <c r="N19" s="17"/>
      <c r="O19" s="18"/>
      <c r="P19" s="16"/>
      <c r="Q19" s="6"/>
      <c r="S19" s="234"/>
      <c r="T19" s="235"/>
      <c r="U19" s="235"/>
      <c r="V19" s="235"/>
      <c r="W19" s="235"/>
      <c r="X19" s="235"/>
      <c r="Y19" s="235"/>
      <c r="Z19" s="235"/>
      <c r="AA19" s="235"/>
      <c r="AB19" s="235"/>
      <c r="AC19" s="236"/>
    </row>
    <row r="20" spans="1:29" ht="12.95" customHeight="1" x14ac:dyDescent="0.35">
      <c r="A20" s="398">
        <f>'Rent Roll'!A19:B19</f>
        <v>0</v>
      </c>
      <c r="B20" s="399"/>
      <c r="C20" s="288">
        <f>'Rent Roll'!C19</f>
        <v>0</v>
      </c>
      <c r="D20" s="367">
        <f t="shared" si="2"/>
        <v>0</v>
      </c>
      <c r="E20" s="368"/>
      <c r="F20" s="289">
        <f>'Rent Roll'!E19</f>
        <v>0</v>
      </c>
      <c r="G20" s="154"/>
      <c r="H20" s="154"/>
      <c r="I20" s="16"/>
      <c r="J20" s="287">
        <f t="shared" si="0"/>
        <v>0</v>
      </c>
      <c r="K20" s="287">
        <f t="shared" si="1"/>
        <v>0</v>
      </c>
      <c r="L20" s="17"/>
      <c r="M20" s="18"/>
      <c r="N20" s="17"/>
      <c r="O20" s="18"/>
      <c r="P20" s="16"/>
      <c r="Q20" s="6"/>
      <c r="S20" s="234"/>
      <c r="T20" s="235"/>
      <c r="U20" s="235"/>
      <c r="V20" s="235"/>
      <c r="W20" s="235"/>
      <c r="X20" s="235"/>
      <c r="Y20" s="235"/>
      <c r="Z20" s="235"/>
      <c r="AA20" s="235"/>
      <c r="AB20" s="235"/>
      <c r="AC20" s="236"/>
    </row>
    <row r="21" spans="1:29" ht="12" customHeight="1" x14ac:dyDescent="0.35">
      <c r="A21" s="398">
        <f>'Rent Roll'!A20:B20</f>
        <v>0</v>
      </c>
      <c r="B21" s="399"/>
      <c r="C21" s="288">
        <f>'Rent Roll'!C20</f>
        <v>0</v>
      </c>
      <c r="D21" s="367">
        <f t="shared" si="2"/>
        <v>0</v>
      </c>
      <c r="E21" s="368"/>
      <c r="F21" s="289">
        <f>'Rent Roll'!E20</f>
        <v>0</v>
      </c>
      <c r="G21" s="154"/>
      <c r="H21" s="154"/>
      <c r="I21" s="16"/>
      <c r="J21" s="287">
        <f t="shared" si="0"/>
        <v>0</v>
      </c>
      <c r="K21" s="287">
        <f t="shared" si="1"/>
        <v>0</v>
      </c>
      <c r="L21" s="17"/>
      <c r="M21" s="18"/>
      <c r="N21" s="17"/>
      <c r="O21" s="18"/>
      <c r="P21" s="16"/>
      <c r="Q21" s="6"/>
      <c r="S21" s="234"/>
      <c r="T21" s="235"/>
      <c r="U21" s="235"/>
      <c r="V21" s="235"/>
      <c r="W21" s="235"/>
      <c r="X21" s="235"/>
      <c r="Y21" s="235"/>
      <c r="Z21" s="235"/>
      <c r="AA21" s="235"/>
      <c r="AB21" s="235"/>
      <c r="AC21" s="236"/>
    </row>
    <row r="22" spans="1:29" ht="12.95" customHeight="1" x14ac:dyDescent="0.35">
      <c r="A22" s="398">
        <f>'Rent Roll'!A21:B21</f>
        <v>0</v>
      </c>
      <c r="B22" s="399"/>
      <c r="C22" s="288">
        <f>'Rent Roll'!C21</f>
        <v>0</v>
      </c>
      <c r="D22" s="367">
        <f t="shared" si="2"/>
        <v>0</v>
      </c>
      <c r="E22" s="368"/>
      <c r="F22" s="289">
        <f>'Rent Roll'!E21</f>
        <v>0</v>
      </c>
      <c r="G22" s="154"/>
      <c r="H22" s="154"/>
      <c r="I22" s="16"/>
      <c r="J22" s="287">
        <f t="shared" si="0"/>
        <v>0</v>
      </c>
      <c r="K22" s="287">
        <f t="shared" si="1"/>
        <v>0</v>
      </c>
      <c r="L22" s="17"/>
      <c r="M22" s="18"/>
      <c r="N22" s="17"/>
      <c r="O22" s="18"/>
      <c r="P22" s="16"/>
      <c r="Q22" s="6"/>
      <c r="S22" s="234"/>
      <c r="T22" s="235"/>
      <c r="U22" s="235"/>
      <c r="V22" s="235"/>
      <c r="W22" s="235"/>
      <c r="X22" s="235"/>
      <c r="Y22" s="235"/>
      <c r="Z22" s="235"/>
      <c r="AA22" s="235"/>
      <c r="AB22" s="235"/>
      <c r="AC22" s="236"/>
    </row>
    <row r="23" spans="1:29" ht="12.95" customHeight="1" x14ac:dyDescent="0.35">
      <c r="A23" s="398">
        <f>'Rent Roll'!A22:B22</f>
        <v>0</v>
      </c>
      <c r="B23" s="399"/>
      <c r="C23" s="288">
        <f>'Rent Roll'!C22</f>
        <v>0</v>
      </c>
      <c r="D23" s="367">
        <f t="shared" si="2"/>
        <v>0</v>
      </c>
      <c r="E23" s="368"/>
      <c r="F23" s="289">
        <f>'Rent Roll'!E22</f>
        <v>0</v>
      </c>
      <c r="G23" s="154"/>
      <c r="H23" s="154"/>
      <c r="I23" s="16"/>
      <c r="J23" s="287">
        <f t="shared" si="0"/>
        <v>0</v>
      </c>
      <c r="K23" s="287">
        <f t="shared" si="1"/>
        <v>0</v>
      </c>
      <c r="L23" s="17"/>
      <c r="M23" s="18"/>
      <c r="N23" s="17"/>
      <c r="O23" s="18"/>
      <c r="P23" s="16"/>
      <c r="Q23" s="6"/>
      <c r="S23" s="234"/>
      <c r="T23" s="235"/>
      <c r="U23" s="235"/>
      <c r="V23" s="235"/>
      <c r="W23" s="235"/>
      <c r="X23" s="235"/>
      <c r="Y23" s="235"/>
      <c r="Z23" s="235"/>
      <c r="AA23" s="235"/>
      <c r="AB23" s="235"/>
      <c r="AC23" s="236"/>
    </row>
    <row r="24" spans="1:29" ht="12" customHeight="1" x14ac:dyDescent="0.4">
      <c r="A24" s="398">
        <f>'Rent Roll'!A23:B23</f>
        <v>0</v>
      </c>
      <c r="B24" s="399"/>
      <c r="C24" s="288">
        <f>'Rent Roll'!C23</f>
        <v>0</v>
      </c>
      <c r="D24" s="367">
        <f t="shared" si="2"/>
        <v>0</v>
      </c>
      <c r="E24" s="368"/>
      <c r="F24" s="289">
        <f>'Rent Roll'!E23</f>
        <v>0</v>
      </c>
      <c r="G24" s="154"/>
      <c r="H24" s="154"/>
      <c r="I24" s="16"/>
      <c r="J24" s="287">
        <f t="shared" si="0"/>
        <v>0</v>
      </c>
      <c r="K24" s="287">
        <f t="shared" si="1"/>
        <v>0</v>
      </c>
      <c r="L24" s="17"/>
      <c r="M24" s="18"/>
      <c r="N24" s="17"/>
      <c r="O24" s="18"/>
      <c r="P24" s="16"/>
      <c r="Q24" s="6"/>
      <c r="S24" s="234"/>
      <c r="T24" s="235"/>
      <c r="U24" s="235"/>
      <c r="V24" s="235"/>
      <c r="W24" s="237"/>
      <c r="X24" s="235"/>
      <c r="Y24" s="235"/>
      <c r="Z24" s="235"/>
      <c r="AA24" s="235"/>
      <c r="AB24" s="235"/>
      <c r="AC24" s="236"/>
    </row>
    <row r="25" spans="1:29" ht="12.95" customHeight="1" x14ac:dyDescent="0.4">
      <c r="A25" s="398">
        <f>'Rent Roll'!A24:B24</f>
        <v>0</v>
      </c>
      <c r="B25" s="399"/>
      <c r="C25" s="288">
        <f>'Rent Roll'!C24</f>
        <v>0</v>
      </c>
      <c r="D25" s="367">
        <f t="shared" si="2"/>
        <v>0</v>
      </c>
      <c r="E25" s="368"/>
      <c r="F25" s="289">
        <f>'Rent Roll'!E24</f>
        <v>0</v>
      </c>
      <c r="G25" s="154"/>
      <c r="H25" s="154"/>
      <c r="I25" s="16"/>
      <c r="J25" s="287">
        <f t="shared" si="0"/>
        <v>0</v>
      </c>
      <c r="K25" s="287">
        <f t="shared" si="1"/>
        <v>0</v>
      </c>
      <c r="L25" s="17"/>
      <c r="M25" s="18"/>
      <c r="N25" s="17"/>
      <c r="O25" s="18"/>
      <c r="P25" s="16"/>
      <c r="Q25" s="6"/>
      <c r="S25" s="234"/>
      <c r="T25" s="235"/>
      <c r="U25" s="235"/>
      <c r="V25" s="235"/>
      <c r="W25" s="237"/>
      <c r="X25" s="235"/>
      <c r="Y25" s="235"/>
      <c r="Z25" s="235"/>
      <c r="AA25" s="235"/>
      <c r="AB25" s="235"/>
      <c r="AC25" s="236"/>
    </row>
    <row r="26" spans="1:29" ht="12.95" customHeight="1" x14ac:dyDescent="0.4">
      <c r="A26" s="398">
        <f>'Rent Roll'!A25:B25</f>
        <v>0</v>
      </c>
      <c r="B26" s="399"/>
      <c r="C26" s="288">
        <f>'Rent Roll'!C25</f>
        <v>0</v>
      </c>
      <c r="D26" s="367">
        <f t="shared" si="2"/>
        <v>0</v>
      </c>
      <c r="E26" s="368"/>
      <c r="F26" s="289">
        <f>'Rent Roll'!E25</f>
        <v>0</v>
      </c>
      <c r="G26" s="154"/>
      <c r="H26" s="154"/>
      <c r="I26" s="16"/>
      <c r="J26" s="287">
        <f t="shared" si="0"/>
        <v>0</v>
      </c>
      <c r="K26" s="287">
        <f t="shared" si="1"/>
        <v>0</v>
      </c>
      <c r="L26" s="17"/>
      <c r="M26" s="18"/>
      <c r="N26" s="17"/>
      <c r="O26" s="18"/>
      <c r="P26" s="16"/>
      <c r="Q26" s="6"/>
      <c r="S26" s="234"/>
      <c r="T26" s="235"/>
      <c r="U26" s="235"/>
      <c r="V26" s="235"/>
      <c r="W26" s="237"/>
      <c r="X26" s="235"/>
      <c r="Y26" s="235"/>
      <c r="Z26" s="235"/>
      <c r="AA26" s="235"/>
      <c r="AB26" s="235"/>
      <c r="AC26" s="236"/>
    </row>
    <row r="27" spans="1:29" ht="12" customHeight="1" x14ac:dyDescent="0.4">
      <c r="A27" s="398">
        <f>'Rent Roll'!A26:B26</f>
        <v>0</v>
      </c>
      <c r="B27" s="399"/>
      <c r="C27" s="288">
        <f>'Rent Roll'!C26</f>
        <v>0</v>
      </c>
      <c r="D27" s="367">
        <f t="shared" si="2"/>
        <v>0</v>
      </c>
      <c r="E27" s="368"/>
      <c r="F27" s="289">
        <f>'Rent Roll'!E26</f>
        <v>0</v>
      </c>
      <c r="G27" s="154"/>
      <c r="H27" s="154"/>
      <c r="I27" s="16"/>
      <c r="J27" s="287">
        <f t="shared" si="0"/>
        <v>0</v>
      </c>
      <c r="K27" s="287">
        <f t="shared" si="1"/>
        <v>0</v>
      </c>
      <c r="L27" s="17"/>
      <c r="M27" s="18"/>
      <c r="N27" s="17"/>
      <c r="O27" s="18"/>
      <c r="P27" s="16"/>
      <c r="Q27" s="6"/>
      <c r="S27" s="234"/>
      <c r="T27" s="235"/>
      <c r="U27" s="235"/>
      <c r="V27" s="235"/>
      <c r="W27" s="237"/>
      <c r="X27" s="235"/>
      <c r="Y27" s="235"/>
      <c r="Z27" s="235"/>
      <c r="AA27" s="235"/>
      <c r="AB27" s="235"/>
      <c r="AC27" s="236"/>
    </row>
    <row r="28" spans="1:29" ht="12.95" customHeight="1" x14ac:dyDescent="0.4">
      <c r="A28" s="398">
        <f>'Rent Roll'!A27:B27</f>
        <v>0</v>
      </c>
      <c r="B28" s="399"/>
      <c r="C28" s="288">
        <f>'Rent Roll'!C27</f>
        <v>0</v>
      </c>
      <c r="D28" s="367">
        <f t="shared" si="2"/>
        <v>0</v>
      </c>
      <c r="E28" s="368"/>
      <c r="F28" s="289">
        <f>'Rent Roll'!E27</f>
        <v>0</v>
      </c>
      <c r="G28" s="154"/>
      <c r="H28" s="154"/>
      <c r="I28" s="16"/>
      <c r="J28" s="287">
        <f t="shared" si="0"/>
        <v>0</v>
      </c>
      <c r="K28" s="287">
        <f t="shared" si="1"/>
        <v>0</v>
      </c>
      <c r="L28" s="17"/>
      <c r="M28" s="18"/>
      <c r="N28" s="17"/>
      <c r="O28" s="18"/>
      <c r="P28" s="16"/>
      <c r="Q28" s="6"/>
      <c r="S28" s="234"/>
      <c r="T28" s="235"/>
      <c r="U28" s="235"/>
      <c r="V28" s="235"/>
      <c r="W28" s="237"/>
      <c r="X28" s="235"/>
      <c r="Y28" s="235"/>
      <c r="Z28" s="235"/>
      <c r="AA28" s="235"/>
      <c r="AB28" s="235"/>
      <c r="AC28" s="236"/>
    </row>
    <row r="29" spans="1:29" ht="12.95" customHeight="1" x14ac:dyDescent="0.4">
      <c r="A29" s="398">
        <f>'Rent Roll'!A28:B28</f>
        <v>0</v>
      </c>
      <c r="B29" s="399"/>
      <c r="C29" s="288">
        <f>'Rent Roll'!C28</f>
        <v>0</v>
      </c>
      <c r="D29" s="367">
        <f t="shared" si="2"/>
        <v>0</v>
      </c>
      <c r="E29" s="368"/>
      <c r="F29" s="289">
        <f>'Rent Roll'!E28</f>
        <v>0</v>
      </c>
      <c r="G29" s="154"/>
      <c r="H29" s="154"/>
      <c r="I29" s="16"/>
      <c r="J29" s="287">
        <f t="shared" si="0"/>
        <v>0</v>
      </c>
      <c r="K29" s="287">
        <f t="shared" si="1"/>
        <v>0</v>
      </c>
      <c r="L29" s="17"/>
      <c r="M29" s="18"/>
      <c r="N29" s="17"/>
      <c r="O29" s="18"/>
      <c r="P29" s="16"/>
      <c r="Q29" s="6"/>
      <c r="S29" s="234"/>
      <c r="T29" s="235"/>
      <c r="U29" s="235"/>
      <c r="V29" s="235"/>
      <c r="W29" s="237"/>
      <c r="X29" s="235"/>
      <c r="Y29" s="235"/>
      <c r="Z29" s="235"/>
      <c r="AA29" s="235"/>
      <c r="AB29" s="235"/>
      <c r="AC29" s="236"/>
    </row>
    <row r="30" spans="1:29" ht="12" customHeight="1" x14ac:dyDescent="0.4">
      <c r="A30" s="398">
        <f>'Rent Roll'!A29:B29</f>
        <v>0</v>
      </c>
      <c r="B30" s="399"/>
      <c r="C30" s="288">
        <f>'Rent Roll'!C29</f>
        <v>0</v>
      </c>
      <c r="D30" s="367">
        <f t="shared" si="2"/>
        <v>0</v>
      </c>
      <c r="E30" s="368"/>
      <c r="F30" s="289">
        <f>'Rent Roll'!E29</f>
        <v>0</v>
      </c>
      <c r="G30" s="154"/>
      <c r="H30" s="154"/>
      <c r="I30" s="16"/>
      <c r="J30" s="287">
        <f t="shared" si="0"/>
        <v>0</v>
      </c>
      <c r="K30" s="287">
        <f t="shared" si="1"/>
        <v>0</v>
      </c>
      <c r="L30" s="17"/>
      <c r="M30" s="18"/>
      <c r="N30" s="17"/>
      <c r="O30" s="18"/>
      <c r="P30" s="16"/>
      <c r="Q30" s="6"/>
      <c r="S30" s="234"/>
      <c r="T30" s="235"/>
      <c r="U30" s="235"/>
      <c r="V30" s="235"/>
      <c r="W30" s="237"/>
      <c r="X30" s="235"/>
      <c r="Y30" s="235"/>
      <c r="Z30" s="235"/>
      <c r="AA30" s="235"/>
      <c r="AB30" s="235"/>
      <c r="AC30" s="236"/>
    </row>
    <row r="31" spans="1:29" ht="12.95" customHeight="1" x14ac:dyDescent="0.4">
      <c r="A31" s="398">
        <f>'Rent Roll'!A30:B30</f>
        <v>0</v>
      </c>
      <c r="B31" s="399"/>
      <c r="C31" s="288">
        <f>'Rent Roll'!C30</f>
        <v>0</v>
      </c>
      <c r="D31" s="367">
        <f t="shared" si="2"/>
        <v>0</v>
      </c>
      <c r="E31" s="368"/>
      <c r="F31" s="289">
        <f>'Rent Roll'!E30</f>
        <v>0</v>
      </c>
      <c r="G31" s="154"/>
      <c r="H31" s="154"/>
      <c r="I31" s="16"/>
      <c r="J31" s="287">
        <f t="shared" si="0"/>
        <v>0</v>
      </c>
      <c r="K31" s="287">
        <f t="shared" si="1"/>
        <v>0</v>
      </c>
      <c r="L31" s="17"/>
      <c r="M31" s="18"/>
      <c r="N31" s="17"/>
      <c r="O31" s="18"/>
      <c r="P31" s="16"/>
      <c r="Q31" s="6"/>
      <c r="S31" s="234"/>
      <c r="T31" s="235"/>
      <c r="U31" s="235"/>
      <c r="V31" s="235"/>
      <c r="W31" s="237"/>
      <c r="X31" s="235"/>
      <c r="Y31" s="235"/>
      <c r="Z31" s="235"/>
      <c r="AA31" s="235"/>
      <c r="AB31" s="235"/>
      <c r="AC31" s="236"/>
    </row>
    <row r="32" spans="1:29" ht="12.95" customHeight="1" x14ac:dyDescent="0.4">
      <c r="A32" s="398">
        <f>'Rent Roll'!A31:B31</f>
        <v>0</v>
      </c>
      <c r="B32" s="399"/>
      <c r="C32" s="288">
        <f>'Rent Roll'!C31</f>
        <v>0</v>
      </c>
      <c r="D32" s="367">
        <f t="shared" si="2"/>
        <v>0</v>
      </c>
      <c r="E32" s="368"/>
      <c r="F32" s="289">
        <f>'Rent Roll'!E31</f>
        <v>0</v>
      </c>
      <c r="G32" s="154"/>
      <c r="H32" s="154"/>
      <c r="I32" s="16"/>
      <c r="J32" s="287">
        <f t="shared" si="0"/>
        <v>0</v>
      </c>
      <c r="K32" s="287">
        <f t="shared" si="1"/>
        <v>0</v>
      </c>
      <c r="L32" s="17"/>
      <c r="M32" s="18"/>
      <c r="N32" s="17"/>
      <c r="O32" s="18"/>
      <c r="P32" s="16"/>
      <c r="Q32" s="6"/>
      <c r="S32" s="234"/>
      <c r="T32" s="235"/>
      <c r="U32" s="235"/>
      <c r="V32" s="235"/>
      <c r="W32" s="237"/>
      <c r="X32" s="235"/>
      <c r="Y32" s="235"/>
      <c r="Z32" s="235"/>
      <c r="AA32" s="235"/>
      <c r="AB32" s="235"/>
      <c r="AC32" s="236"/>
    </row>
    <row r="33" spans="1:29" ht="12.95" customHeight="1" x14ac:dyDescent="0.4">
      <c r="A33" s="398">
        <f>'Rent Roll'!A32:B32</f>
        <v>0</v>
      </c>
      <c r="B33" s="399"/>
      <c r="C33" s="288">
        <f>'Rent Roll'!C32</f>
        <v>0</v>
      </c>
      <c r="D33" s="367">
        <f t="shared" si="2"/>
        <v>0</v>
      </c>
      <c r="E33" s="368"/>
      <c r="F33" s="289">
        <f>'Rent Roll'!E32</f>
        <v>0</v>
      </c>
      <c r="G33" s="154"/>
      <c r="H33" s="154"/>
      <c r="I33" s="16"/>
      <c r="J33" s="287">
        <f t="shared" si="0"/>
        <v>0</v>
      </c>
      <c r="K33" s="287">
        <f t="shared" si="1"/>
        <v>0</v>
      </c>
      <c r="L33" s="17"/>
      <c r="M33" s="18"/>
      <c r="N33" s="17"/>
      <c r="O33" s="18"/>
      <c r="P33" s="16"/>
      <c r="Q33" s="6"/>
      <c r="S33" s="234"/>
      <c r="T33" s="235"/>
      <c r="U33" s="235"/>
      <c r="V33" s="235"/>
      <c r="W33" s="237"/>
      <c r="X33" s="235"/>
      <c r="Y33" s="235"/>
      <c r="Z33" s="235"/>
      <c r="AA33" s="235"/>
      <c r="AB33" s="235"/>
      <c r="AC33" s="236"/>
    </row>
    <row r="34" spans="1:29" ht="12" customHeight="1" thickBot="1" x14ac:dyDescent="0.45">
      <c r="A34" s="398">
        <f>'Rent Roll'!A33:B33</f>
        <v>0</v>
      </c>
      <c r="B34" s="399"/>
      <c r="C34" s="288">
        <f>'Rent Roll'!C33</f>
        <v>0</v>
      </c>
      <c r="D34" s="367">
        <f t="shared" si="2"/>
        <v>0</v>
      </c>
      <c r="E34" s="368"/>
      <c r="F34" s="289">
        <f>'Rent Roll'!E33</f>
        <v>0</v>
      </c>
      <c r="G34" s="154"/>
      <c r="H34" s="154"/>
      <c r="I34" s="16"/>
      <c r="J34" s="287">
        <f t="shared" si="0"/>
        <v>0</v>
      </c>
      <c r="K34" s="287">
        <f t="shared" si="1"/>
        <v>0</v>
      </c>
      <c r="L34" s="327"/>
      <c r="M34" s="328"/>
      <c r="N34" s="327"/>
      <c r="O34" s="328"/>
      <c r="P34" s="16"/>
      <c r="Q34" s="6"/>
      <c r="S34" s="238"/>
      <c r="T34" s="239"/>
      <c r="U34" s="239"/>
      <c r="V34" s="239"/>
      <c r="W34" s="240"/>
      <c r="X34" s="239"/>
      <c r="Y34" s="239"/>
      <c r="Z34" s="239"/>
      <c r="AA34" s="239"/>
      <c r="AB34" s="239"/>
      <c r="AC34" s="241"/>
    </row>
    <row r="35" spans="1:29" ht="12.95" customHeight="1" thickTop="1" x14ac:dyDescent="0.4">
      <c r="A35" s="398">
        <f>'Rent Roll'!A34:B34</f>
        <v>0</v>
      </c>
      <c r="B35" s="399"/>
      <c r="C35" s="288">
        <f>'Rent Roll'!C34</f>
        <v>0</v>
      </c>
      <c r="D35" s="367">
        <f t="shared" si="2"/>
        <v>0</v>
      </c>
      <c r="E35" s="368"/>
      <c r="F35" s="289">
        <f>'Rent Roll'!E34</f>
        <v>0</v>
      </c>
      <c r="G35" s="154"/>
      <c r="H35" s="154"/>
      <c r="I35" s="16"/>
      <c r="J35" s="287">
        <f t="shared" si="0"/>
        <v>0</v>
      </c>
      <c r="K35" s="287">
        <f t="shared" si="1"/>
        <v>0</v>
      </c>
      <c r="L35" s="327"/>
      <c r="M35" s="328"/>
      <c r="N35" s="327"/>
      <c r="O35" s="328"/>
      <c r="P35" s="16"/>
      <c r="Q35" s="6"/>
      <c r="W35" s="14"/>
    </row>
    <row r="36" spans="1:29" ht="12" customHeight="1" x14ac:dyDescent="0.4">
      <c r="A36" s="398">
        <f>'Rent Roll'!A35:B35</f>
        <v>0</v>
      </c>
      <c r="B36" s="399"/>
      <c r="C36" s="288">
        <f>'Rent Roll'!C35</f>
        <v>0</v>
      </c>
      <c r="D36" s="367">
        <f t="shared" si="2"/>
        <v>0</v>
      </c>
      <c r="E36" s="368"/>
      <c r="F36" s="289">
        <f>'Rent Roll'!E35</f>
        <v>0</v>
      </c>
      <c r="G36" s="154"/>
      <c r="H36" s="154"/>
      <c r="I36" s="16"/>
      <c r="J36" s="287">
        <f t="shared" si="0"/>
        <v>0</v>
      </c>
      <c r="K36" s="287">
        <f t="shared" si="1"/>
        <v>0</v>
      </c>
      <c r="L36" s="327"/>
      <c r="M36" s="328"/>
      <c r="N36" s="327"/>
      <c r="O36" s="328"/>
      <c r="P36" s="16"/>
      <c r="Q36" s="6"/>
      <c r="W36" s="14"/>
    </row>
    <row r="37" spans="1:29" ht="13.15" x14ac:dyDescent="0.4">
      <c r="A37" s="398">
        <f>'Rent Roll'!A36:B36</f>
        <v>0</v>
      </c>
      <c r="B37" s="399"/>
      <c r="C37" s="288">
        <f>'Rent Roll'!C36</f>
        <v>0</v>
      </c>
      <c r="D37" s="367">
        <f t="shared" si="2"/>
        <v>0</v>
      </c>
      <c r="E37" s="368"/>
      <c r="F37" s="289">
        <f>'Rent Roll'!E36</f>
        <v>0</v>
      </c>
      <c r="G37" s="154"/>
      <c r="H37" s="154"/>
      <c r="I37" s="16"/>
      <c r="J37" s="287">
        <f t="shared" si="0"/>
        <v>0</v>
      </c>
      <c r="K37" s="287">
        <f t="shared" si="1"/>
        <v>0</v>
      </c>
      <c r="L37" s="327"/>
      <c r="M37" s="328"/>
      <c r="N37" s="327"/>
      <c r="O37" s="328"/>
      <c r="P37" s="16"/>
      <c r="Q37" s="6"/>
      <c r="W37" s="14"/>
    </row>
    <row r="38" spans="1:29" ht="15" customHeight="1" x14ac:dyDescent="0.4">
      <c r="A38" s="398">
        <f>'Rent Roll'!A37:B37</f>
        <v>0</v>
      </c>
      <c r="B38" s="399"/>
      <c r="C38" s="288">
        <f>'Rent Roll'!C37</f>
        <v>0</v>
      </c>
      <c r="D38" s="367">
        <f t="shared" si="2"/>
        <v>0</v>
      </c>
      <c r="E38" s="368"/>
      <c r="F38" s="289">
        <f>'Rent Roll'!E37</f>
        <v>0</v>
      </c>
      <c r="G38" s="154"/>
      <c r="H38" s="154"/>
      <c r="I38" s="16"/>
      <c r="J38" s="287">
        <f t="shared" si="0"/>
        <v>0</v>
      </c>
      <c r="K38" s="287">
        <f t="shared" si="1"/>
        <v>0</v>
      </c>
      <c r="L38" s="327"/>
      <c r="M38" s="328"/>
      <c r="N38" s="327"/>
      <c r="O38" s="328"/>
      <c r="P38" s="16"/>
      <c r="Q38" s="6"/>
      <c r="W38" s="14"/>
    </row>
    <row r="39" spans="1:29" ht="13.15" x14ac:dyDescent="0.4">
      <c r="A39" s="398">
        <f>'Rent Roll'!A38:B38</f>
        <v>0</v>
      </c>
      <c r="B39" s="399"/>
      <c r="C39" s="288">
        <f>'Rent Roll'!C38</f>
        <v>0</v>
      </c>
      <c r="D39" s="367">
        <f t="shared" si="2"/>
        <v>0</v>
      </c>
      <c r="E39" s="368"/>
      <c r="F39" s="289">
        <f>'Rent Roll'!E38</f>
        <v>0</v>
      </c>
      <c r="G39" s="154"/>
      <c r="H39" s="154"/>
      <c r="I39" s="16"/>
      <c r="J39" s="287">
        <f t="shared" si="0"/>
        <v>0</v>
      </c>
      <c r="K39" s="287">
        <f t="shared" si="1"/>
        <v>0</v>
      </c>
      <c r="L39" s="327"/>
      <c r="M39" s="328"/>
      <c r="N39" s="327"/>
      <c r="O39" s="328"/>
      <c r="P39" s="16"/>
      <c r="Q39" s="6"/>
      <c r="W39" s="14"/>
    </row>
    <row r="40" spans="1:29" ht="13.15" x14ac:dyDescent="0.4">
      <c r="A40" s="398">
        <f>'Rent Roll'!A39:B39</f>
        <v>0</v>
      </c>
      <c r="B40" s="399"/>
      <c r="C40" s="288">
        <f>'Rent Roll'!C39</f>
        <v>0</v>
      </c>
      <c r="D40" s="367">
        <f t="shared" si="2"/>
        <v>0</v>
      </c>
      <c r="E40" s="368"/>
      <c r="F40" s="289">
        <f>'Rent Roll'!E39</f>
        <v>0</v>
      </c>
      <c r="G40" s="154"/>
      <c r="H40" s="154"/>
      <c r="I40" s="16"/>
      <c r="J40" s="287">
        <f t="shared" si="0"/>
        <v>0</v>
      </c>
      <c r="K40" s="287">
        <f t="shared" si="1"/>
        <v>0</v>
      </c>
      <c r="L40" s="327"/>
      <c r="M40" s="328"/>
      <c r="N40" s="327"/>
      <c r="O40" s="328"/>
      <c r="P40" s="16"/>
      <c r="Q40" s="6"/>
      <c r="W40" s="14"/>
    </row>
    <row r="41" spans="1:29" ht="13.15" x14ac:dyDescent="0.4">
      <c r="A41" s="398">
        <f>'Rent Roll'!A40:B40</f>
        <v>0</v>
      </c>
      <c r="B41" s="399"/>
      <c r="C41" s="288">
        <f>'Rent Roll'!C40</f>
        <v>0</v>
      </c>
      <c r="D41" s="367">
        <f t="shared" si="2"/>
        <v>0</v>
      </c>
      <c r="E41" s="368"/>
      <c r="F41" s="289">
        <f>'Rent Roll'!E40</f>
        <v>0</v>
      </c>
      <c r="G41" s="154"/>
      <c r="H41" s="154"/>
      <c r="I41" s="16"/>
      <c r="J41" s="287">
        <f t="shared" si="0"/>
        <v>0</v>
      </c>
      <c r="K41" s="287">
        <f t="shared" si="1"/>
        <v>0</v>
      </c>
      <c r="L41" s="327"/>
      <c r="M41" s="328"/>
      <c r="N41" s="327"/>
      <c r="O41" s="328"/>
      <c r="P41" s="16"/>
      <c r="Q41" s="6"/>
      <c r="W41" s="14"/>
    </row>
    <row r="42" spans="1:29" ht="13.15" x14ac:dyDescent="0.4">
      <c r="A42" s="398">
        <f>'Rent Roll'!A41:B41</f>
        <v>0</v>
      </c>
      <c r="B42" s="399"/>
      <c r="C42" s="288">
        <f>'Rent Roll'!C41</f>
        <v>0</v>
      </c>
      <c r="D42" s="367">
        <f t="shared" si="2"/>
        <v>0</v>
      </c>
      <c r="E42" s="368"/>
      <c r="F42" s="289">
        <f>'Rent Roll'!E41</f>
        <v>0</v>
      </c>
      <c r="G42" s="154"/>
      <c r="H42" s="154"/>
      <c r="I42" s="16"/>
      <c r="J42" s="287">
        <f t="shared" si="0"/>
        <v>0</v>
      </c>
      <c r="K42" s="287">
        <f t="shared" si="1"/>
        <v>0</v>
      </c>
      <c r="L42" s="327"/>
      <c r="M42" s="328"/>
      <c r="N42" s="327"/>
      <c r="O42" s="328"/>
      <c r="P42" s="16"/>
      <c r="Q42" s="6"/>
      <c r="W42" s="14"/>
    </row>
    <row r="43" spans="1:29" ht="13.15" x14ac:dyDescent="0.4">
      <c r="A43" s="398">
        <f>'Rent Roll'!A42:B42</f>
        <v>0</v>
      </c>
      <c r="B43" s="399"/>
      <c r="C43" s="288">
        <f>'Rent Roll'!C42</f>
        <v>0</v>
      </c>
      <c r="D43" s="367">
        <f t="shared" si="2"/>
        <v>0</v>
      </c>
      <c r="E43" s="368"/>
      <c r="F43" s="289">
        <f>'Rent Roll'!E42</f>
        <v>0</v>
      </c>
      <c r="G43" s="154"/>
      <c r="H43" s="154"/>
      <c r="I43" s="16"/>
      <c r="J43" s="287">
        <f t="shared" si="0"/>
        <v>0</v>
      </c>
      <c r="K43" s="287">
        <f t="shared" si="1"/>
        <v>0</v>
      </c>
      <c r="L43" s="327"/>
      <c r="M43" s="328"/>
      <c r="N43" s="327"/>
      <c r="O43" s="328"/>
      <c r="P43" s="16"/>
      <c r="Q43" s="6"/>
      <c r="W43" s="14"/>
    </row>
    <row r="44" spans="1:29" x14ac:dyDescent="0.35">
      <c r="A44" s="398">
        <f>'Rent Roll'!A43:B43</f>
        <v>0</v>
      </c>
      <c r="B44" s="399"/>
      <c r="C44" s="288">
        <f>'Rent Roll'!C43</f>
        <v>0</v>
      </c>
      <c r="D44" s="367">
        <f t="shared" si="2"/>
        <v>0</v>
      </c>
      <c r="E44" s="368"/>
      <c r="F44" s="289">
        <f>'Rent Roll'!E43</f>
        <v>0</v>
      </c>
      <c r="G44" s="154"/>
      <c r="H44" s="154"/>
      <c r="I44" s="16"/>
      <c r="J44" s="287">
        <f t="shared" si="0"/>
        <v>0</v>
      </c>
      <c r="K44" s="287">
        <f t="shared" si="1"/>
        <v>0</v>
      </c>
      <c r="L44" s="327"/>
      <c r="M44" s="328"/>
      <c r="N44" s="327"/>
      <c r="O44" s="328"/>
      <c r="P44" s="16"/>
      <c r="Q44" s="6"/>
    </row>
    <row r="45" spans="1:29" x14ac:dyDescent="0.35">
      <c r="A45" s="398">
        <f>'Rent Roll'!A44:B44</f>
        <v>0</v>
      </c>
      <c r="B45" s="399"/>
      <c r="C45" s="288">
        <f>'Rent Roll'!C44</f>
        <v>0</v>
      </c>
      <c r="D45" s="367">
        <f t="shared" si="2"/>
        <v>0</v>
      </c>
      <c r="E45" s="368"/>
      <c r="F45" s="289">
        <f>'Rent Roll'!E44</f>
        <v>0</v>
      </c>
      <c r="G45" s="154"/>
      <c r="H45" s="154"/>
      <c r="I45" s="16"/>
      <c r="J45" s="287">
        <f t="shared" si="0"/>
        <v>0</v>
      </c>
      <c r="K45" s="287">
        <f t="shared" si="1"/>
        <v>0</v>
      </c>
      <c r="L45" s="327"/>
      <c r="M45" s="328"/>
      <c r="N45" s="327"/>
      <c r="O45" s="328"/>
      <c r="P45" s="16"/>
      <c r="Q45" s="6"/>
    </row>
    <row r="46" spans="1:29" x14ac:dyDescent="0.35">
      <c r="A46" s="398">
        <f>'Rent Roll'!A45:B45</f>
        <v>0</v>
      </c>
      <c r="B46" s="399"/>
      <c r="C46" s="288">
        <f>'Rent Roll'!C45</f>
        <v>0</v>
      </c>
      <c r="D46" s="367">
        <f t="shared" si="2"/>
        <v>0</v>
      </c>
      <c r="E46" s="368"/>
      <c r="F46" s="289">
        <f>'Rent Roll'!E45</f>
        <v>0</v>
      </c>
      <c r="G46" s="154"/>
      <c r="H46" s="154"/>
      <c r="I46" s="16"/>
      <c r="J46" s="287">
        <f t="shared" si="0"/>
        <v>0</v>
      </c>
      <c r="K46" s="287">
        <f t="shared" si="1"/>
        <v>0</v>
      </c>
      <c r="L46" s="279"/>
      <c r="M46" s="280"/>
      <c r="N46" s="279"/>
      <c r="O46" s="280"/>
      <c r="P46" s="16"/>
      <c r="Q46" s="6"/>
    </row>
    <row r="47" spans="1:29" x14ac:dyDescent="0.35">
      <c r="A47" s="398">
        <f>'Rent Roll'!A46:B46</f>
        <v>0</v>
      </c>
      <c r="B47" s="399"/>
      <c r="C47" s="288">
        <f>'Rent Roll'!C46</f>
        <v>0</v>
      </c>
      <c r="D47" s="367">
        <f t="shared" si="2"/>
        <v>0</v>
      </c>
      <c r="E47" s="368"/>
      <c r="F47" s="289">
        <f>'Rent Roll'!E46</f>
        <v>0</v>
      </c>
      <c r="G47" s="154"/>
      <c r="H47" s="154"/>
      <c r="I47" s="16"/>
      <c r="J47" s="287">
        <f t="shared" si="0"/>
        <v>0</v>
      </c>
      <c r="K47" s="287">
        <f t="shared" si="1"/>
        <v>0</v>
      </c>
      <c r="L47" s="279"/>
      <c r="M47" s="280"/>
      <c r="N47" s="279"/>
      <c r="O47" s="280"/>
      <c r="P47" s="16"/>
      <c r="Q47" s="6"/>
    </row>
    <row r="48" spans="1:29" x14ac:dyDescent="0.35">
      <c r="A48" s="398">
        <f>'Rent Roll'!A47:B47</f>
        <v>0</v>
      </c>
      <c r="B48" s="399"/>
      <c r="C48" s="288">
        <f>'Rent Roll'!C47</f>
        <v>0</v>
      </c>
      <c r="D48" s="367">
        <f t="shared" si="2"/>
        <v>0</v>
      </c>
      <c r="E48" s="368"/>
      <c r="F48" s="289">
        <f>'Rent Roll'!E47</f>
        <v>0</v>
      </c>
      <c r="G48" s="154"/>
      <c r="H48" s="154"/>
      <c r="I48" s="16"/>
      <c r="J48" s="287">
        <f t="shared" si="0"/>
        <v>0</v>
      </c>
      <c r="K48" s="287">
        <f t="shared" si="1"/>
        <v>0</v>
      </c>
      <c r="L48" s="279"/>
      <c r="M48" s="280"/>
      <c r="N48" s="279"/>
      <c r="O48" s="280"/>
      <c r="P48" s="16"/>
      <c r="Q48" s="6"/>
    </row>
    <row r="49" spans="1:23" x14ac:dyDescent="0.35">
      <c r="A49" s="398">
        <f>'Rent Roll'!A48:B48</f>
        <v>0</v>
      </c>
      <c r="B49" s="399"/>
      <c r="C49" s="288">
        <f>'Rent Roll'!C48</f>
        <v>0</v>
      </c>
      <c r="D49" s="367">
        <f t="shared" si="2"/>
        <v>0</v>
      </c>
      <c r="E49" s="368"/>
      <c r="F49" s="289">
        <f>'Rent Roll'!E48</f>
        <v>0</v>
      </c>
      <c r="G49" s="154"/>
      <c r="H49" s="154"/>
      <c r="I49" s="16"/>
      <c r="J49" s="287">
        <f t="shared" si="0"/>
        <v>0</v>
      </c>
      <c r="K49" s="287">
        <f t="shared" si="1"/>
        <v>0</v>
      </c>
      <c r="L49" s="327"/>
      <c r="M49" s="328"/>
      <c r="N49" s="327"/>
      <c r="O49" s="328"/>
      <c r="P49" s="16"/>
      <c r="Q49" s="6"/>
    </row>
    <row r="50" spans="1:23" x14ac:dyDescent="0.35">
      <c r="A50" s="398">
        <f>'Rent Roll'!A49:B49</f>
        <v>0</v>
      </c>
      <c r="B50" s="399"/>
      <c r="C50" s="288">
        <f>'Rent Roll'!C49</f>
        <v>0</v>
      </c>
      <c r="D50" s="367">
        <f t="shared" si="2"/>
        <v>0</v>
      </c>
      <c r="E50" s="368"/>
      <c r="F50" s="289">
        <f>'Rent Roll'!E49</f>
        <v>0</v>
      </c>
      <c r="G50" s="154"/>
      <c r="H50" s="154"/>
      <c r="I50" s="16"/>
      <c r="J50" s="287">
        <f t="shared" si="0"/>
        <v>0</v>
      </c>
      <c r="K50" s="287">
        <f t="shared" si="1"/>
        <v>0</v>
      </c>
      <c r="L50" s="327"/>
      <c r="M50" s="328"/>
      <c r="N50" s="327"/>
      <c r="O50" s="328"/>
      <c r="P50" s="16"/>
      <c r="Q50" s="6"/>
    </row>
    <row r="51" spans="1:23" x14ac:dyDescent="0.35">
      <c r="A51" s="398">
        <f>'Rent Roll'!A50:B50</f>
        <v>0</v>
      </c>
      <c r="B51" s="399"/>
      <c r="C51" s="288">
        <f>'Rent Roll'!C50</f>
        <v>0</v>
      </c>
      <c r="D51" s="367">
        <f t="shared" si="2"/>
        <v>0</v>
      </c>
      <c r="E51" s="368"/>
      <c r="F51" s="289">
        <f>'Rent Roll'!E50</f>
        <v>0</v>
      </c>
      <c r="G51" s="154"/>
      <c r="H51" s="154"/>
      <c r="I51" s="16"/>
      <c r="J51" s="287">
        <f t="shared" si="0"/>
        <v>0</v>
      </c>
      <c r="K51" s="287">
        <f t="shared" si="1"/>
        <v>0</v>
      </c>
      <c r="L51" s="327"/>
      <c r="M51" s="328"/>
      <c r="N51" s="327"/>
      <c r="O51" s="328"/>
      <c r="P51" s="16"/>
      <c r="Q51" s="6"/>
    </row>
    <row r="52" spans="1:23" x14ac:dyDescent="0.35">
      <c r="A52" s="398">
        <f>'Rent Roll'!A51:B51</f>
        <v>0</v>
      </c>
      <c r="B52" s="399"/>
      <c r="C52" s="288">
        <f>'Rent Roll'!C51</f>
        <v>0</v>
      </c>
      <c r="D52" s="367">
        <f t="shared" si="2"/>
        <v>0</v>
      </c>
      <c r="E52" s="368"/>
      <c r="F52" s="289">
        <f>'Rent Roll'!E51</f>
        <v>0</v>
      </c>
      <c r="G52" s="154"/>
      <c r="H52" s="154"/>
      <c r="I52" s="16"/>
      <c r="J52" s="287">
        <f t="shared" si="0"/>
        <v>0</v>
      </c>
      <c r="K52" s="287">
        <f t="shared" si="1"/>
        <v>0</v>
      </c>
      <c r="L52" s="327"/>
      <c r="M52" s="328"/>
      <c r="N52" s="327"/>
      <c r="O52" s="328"/>
      <c r="P52" s="16"/>
      <c r="Q52" s="6"/>
    </row>
    <row r="53" spans="1:23" x14ac:dyDescent="0.35">
      <c r="A53" s="398">
        <f>'Rent Roll'!A52:B52</f>
        <v>0</v>
      </c>
      <c r="B53" s="399"/>
      <c r="C53" s="288">
        <f>'Rent Roll'!C52</f>
        <v>0</v>
      </c>
      <c r="D53" s="367">
        <f t="shared" si="2"/>
        <v>0</v>
      </c>
      <c r="E53" s="368"/>
      <c r="F53" s="289">
        <f>'Rent Roll'!E52</f>
        <v>0</v>
      </c>
      <c r="G53" s="154"/>
      <c r="H53" s="154"/>
      <c r="I53" s="16"/>
      <c r="J53" s="287">
        <f t="shared" si="0"/>
        <v>0</v>
      </c>
      <c r="K53" s="287">
        <f t="shared" si="1"/>
        <v>0</v>
      </c>
      <c r="L53" s="327"/>
      <c r="M53" s="328"/>
      <c r="N53" s="327"/>
      <c r="O53" s="328"/>
      <c r="P53" s="16"/>
      <c r="Q53" s="6"/>
    </row>
    <row r="54" spans="1:23" x14ac:dyDescent="0.35">
      <c r="A54" s="398">
        <f>'Rent Roll'!A53:B53</f>
        <v>0</v>
      </c>
      <c r="B54" s="399"/>
      <c r="C54" s="288">
        <f>'Rent Roll'!C53</f>
        <v>0</v>
      </c>
      <c r="D54" s="367">
        <f t="shared" si="2"/>
        <v>0</v>
      </c>
      <c r="E54" s="368"/>
      <c r="F54" s="289">
        <f>'Rent Roll'!E53</f>
        <v>0</v>
      </c>
      <c r="G54" s="154"/>
      <c r="H54" s="154"/>
      <c r="I54" s="16"/>
      <c r="J54" s="287">
        <f t="shared" si="0"/>
        <v>0</v>
      </c>
      <c r="K54" s="287">
        <f t="shared" si="1"/>
        <v>0</v>
      </c>
      <c r="L54" s="327"/>
      <c r="M54" s="328"/>
      <c r="N54" s="327"/>
      <c r="O54" s="328"/>
      <c r="P54" s="16"/>
      <c r="Q54" s="6"/>
    </row>
    <row r="55" spans="1:23" ht="12" customHeight="1" x14ac:dyDescent="0.4">
      <c r="A55" s="398">
        <f>'Rent Roll'!A54:B54</f>
        <v>0</v>
      </c>
      <c r="B55" s="399"/>
      <c r="C55" s="288">
        <f>'Rent Roll'!C54</f>
        <v>0</v>
      </c>
      <c r="D55" s="367">
        <f t="shared" si="2"/>
        <v>0</v>
      </c>
      <c r="E55" s="368"/>
      <c r="F55" s="289">
        <f>'Rent Roll'!E54</f>
        <v>0</v>
      </c>
      <c r="G55" s="154"/>
      <c r="H55" s="154"/>
      <c r="I55" s="16"/>
      <c r="J55" s="287">
        <f t="shared" si="0"/>
        <v>0</v>
      </c>
      <c r="K55" s="287">
        <f t="shared" si="1"/>
        <v>0</v>
      </c>
      <c r="L55" s="327"/>
      <c r="M55" s="328"/>
      <c r="N55" s="327"/>
      <c r="O55" s="328"/>
      <c r="P55" s="16"/>
      <c r="Q55" s="6"/>
      <c r="W55" s="14"/>
    </row>
    <row r="56" spans="1:23" ht="13.15" x14ac:dyDescent="0.4">
      <c r="A56" s="398">
        <f>'Rent Roll'!A55:B55</f>
        <v>0</v>
      </c>
      <c r="B56" s="399"/>
      <c r="C56" s="288">
        <f>'Rent Roll'!C55</f>
        <v>0</v>
      </c>
      <c r="D56" s="367">
        <f t="shared" si="2"/>
        <v>0</v>
      </c>
      <c r="E56" s="368"/>
      <c r="F56" s="289">
        <f>'Rent Roll'!E55</f>
        <v>0</v>
      </c>
      <c r="G56" s="154"/>
      <c r="H56" s="154"/>
      <c r="I56" s="16"/>
      <c r="J56" s="287">
        <f t="shared" si="0"/>
        <v>0</v>
      </c>
      <c r="K56" s="287">
        <f t="shared" si="1"/>
        <v>0</v>
      </c>
      <c r="L56" s="327"/>
      <c r="M56" s="328"/>
      <c r="N56" s="327"/>
      <c r="O56" s="328"/>
      <c r="P56" s="16"/>
      <c r="Q56" s="6"/>
      <c r="W56" s="14"/>
    </row>
    <row r="57" spans="1:23" ht="15" customHeight="1" x14ac:dyDescent="0.4">
      <c r="A57" s="398">
        <f>'Rent Roll'!A56:B56</f>
        <v>0</v>
      </c>
      <c r="B57" s="399"/>
      <c r="C57" s="288">
        <f>'Rent Roll'!C56</f>
        <v>0</v>
      </c>
      <c r="D57" s="367">
        <f t="shared" si="2"/>
        <v>0</v>
      </c>
      <c r="E57" s="368"/>
      <c r="F57" s="289">
        <f>'Rent Roll'!E56</f>
        <v>0</v>
      </c>
      <c r="G57" s="154"/>
      <c r="H57" s="154"/>
      <c r="I57" s="16"/>
      <c r="J57" s="287">
        <f t="shared" si="0"/>
        <v>0</v>
      </c>
      <c r="K57" s="287">
        <f t="shared" si="1"/>
        <v>0</v>
      </c>
      <c r="L57" s="327"/>
      <c r="M57" s="328"/>
      <c r="N57" s="327"/>
      <c r="O57" s="328"/>
      <c r="P57" s="16"/>
      <c r="Q57" s="6"/>
      <c r="W57" s="14"/>
    </row>
    <row r="58" spans="1:23" ht="13.15" x14ac:dyDescent="0.4">
      <c r="A58" s="398">
        <f>'Rent Roll'!A57:B57</f>
        <v>0</v>
      </c>
      <c r="B58" s="399"/>
      <c r="C58" s="288">
        <f>'Rent Roll'!C57</f>
        <v>0</v>
      </c>
      <c r="D58" s="367">
        <f t="shared" si="2"/>
        <v>0</v>
      </c>
      <c r="E58" s="368"/>
      <c r="F58" s="289">
        <f>'Rent Roll'!E57</f>
        <v>0</v>
      </c>
      <c r="G58" s="154"/>
      <c r="H58" s="154"/>
      <c r="I58" s="16"/>
      <c r="J58" s="287">
        <f t="shared" si="0"/>
        <v>0</v>
      </c>
      <c r="K58" s="287">
        <f t="shared" si="1"/>
        <v>0</v>
      </c>
      <c r="L58" s="327"/>
      <c r="M58" s="328"/>
      <c r="N58" s="327"/>
      <c r="O58" s="328"/>
      <c r="P58" s="16"/>
      <c r="Q58" s="6"/>
      <c r="W58" s="14"/>
    </row>
    <row r="59" spans="1:23" ht="13.15" x14ac:dyDescent="0.4">
      <c r="A59" s="398">
        <f>'Rent Roll'!A58:B58</f>
        <v>0</v>
      </c>
      <c r="B59" s="399"/>
      <c r="C59" s="288">
        <f>'Rent Roll'!C58</f>
        <v>0</v>
      </c>
      <c r="D59" s="367">
        <f t="shared" si="2"/>
        <v>0</v>
      </c>
      <c r="E59" s="368"/>
      <c r="F59" s="289">
        <f>'Rent Roll'!E58</f>
        <v>0</v>
      </c>
      <c r="G59" s="154"/>
      <c r="H59" s="154"/>
      <c r="I59" s="16"/>
      <c r="J59" s="287">
        <f t="shared" si="0"/>
        <v>0</v>
      </c>
      <c r="K59" s="287">
        <f t="shared" si="1"/>
        <v>0</v>
      </c>
      <c r="L59" s="327"/>
      <c r="M59" s="328"/>
      <c r="N59" s="327"/>
      <c r="O59" s="328"/>
      <c r="P59" s="16"/>
      <c r="Q59" s="6"/>
      <c r="W59" s="14"/>
    </row>
    <row r="60" spans="1:23" s="219" customFormat="1" ht="13.15" hidden="1" outlineLevel="1" x14ac:dyDescent="0.4">
      <c r="A60" s="398">
        <f>'Rent Roll'!A59:B59</f>
        <v>0</v>
      </c>
      <c r="B60" s="399"/>
      <c r="C60" s="288">
        <f>'Rent Roll'!C59</f>
        <v>0</v>
      </c>
      <c r="D60" s="367">
        <f t="shared" si="2"/>
        <v>0</v>
      </c>
      <c r="E60" s="368"/>
      <c r="F60" s="289">
        <f>'Rent Roll'!E59</f>
        <v>0</v>
      </c>
      <c r="G60" s="154"/>
      <c r="H60" s="154"/>
      <c r="I60" s="244"/>
      <c r="J60" s="287">
        <f t="shared" si="0"/>
        <v>0</v>
      </c>
      <c r="K60" s="287">
        <f t="shared" si="1"/>
        <v>0</v>
      </c>
      <c r="L60" s="325"/>
      <c r="M60" s="326"/>
      <c r="N60" s="325"/>
      <c r="O60" s="326"/>
      <c r="P60" s="244"/>
      <c r="Q60" s="284"/>
      <c r="W60" s="221"/>
    </row>
    <row r="61" spans="1:23" s="219" customFormat="1" ht="13.15" hidden="1" outlineLevel="1" x14ac:dyDescent="0.4">
      <c r="A61" s="398">
        <f>'Rent Roll'!A60:B60</f>
        <v>0</v>
      </c>
      <c r="B61" s="399"/>
      <c r="C61" s="288">
        <f>'Rent Roll'!C60</f>
        <v>0</v>
      </c>
      <c r="D61" s="367">
        <f t="shared" si="2"/>
        <v>0</v>
      </c>
      <c r="E61" s="368"/>
      <c r="F61" s="289">
        <f>'Rent Roll'!E60</f>
        <v>0</v>
      </c>
      <c r="G61" s="154"/>
      <c r="H61" s="154"/>
      <c r="I61" s="244"/>
      <c r="J61" s="287">
        <f t="shared" si="0"/>
        <v>0</v>
      </c>
      <c r="K61" s="287">
        <f t="shared" si="1"/>
        <v>0</v>
      </c>
      <c r="L61" s="325"/>
      <c r="M61" s="326"/>
      <c r="N61" s="325"/>
      <c r="O61" s="326"/>
      <c r="P61" s="244"/>
      <c r="Q61" s="284"/>
      <c r="W61" s="221"/>
    </row>
    <row r="62" spans="1:23" s="219" customFormat="1" ht="13.15" hidden="1" outlineLevel="1" x14ac:dyDescent="0.4">
      <c r="A62" s="398">
        <f>'Rent Roll'!A61:B61</f>
        <v>0</v>
      </c>
      <c r="B62" s="399"/>
      <c r="C62" s="288">
        <f>'Rent Roll'!C61</f>
        <v>0</v>
      </c>
      <c r="D62" s="367">
        <f t="shared" si="2"/>
        <v>0</v>
      </c>
      <c r="E62" s="368"/>
      <c r="F62" s="289">
        <f>'Rent Roll'!E61</f>
        <v>0</v>
      </c>
      <c r="G62" s="154"/>
      <c r="H62" s="154"/>
      <c r="I62" s="244"/>
      <c r="J62" s="287">
        <f t="shared" si="0"/>
        <v>0</v>
      </c>
      <c r="K62" s="287">
        <f t="shared" si="1"/>
        <v>0</v>
      </c>
      <c r="L62" s="325"/>
      <c r="M62" s="326"/>
      <c r="N62" s="325"/>
      <c r="O62" s="326"/>
      <c r="P62" s="244"/>
      <c r="Q62" s="284"/>
      <c r="W62" s="221"/>
    </row>
    <row r="63" spans="1:23" s="219" customFormat="1" hidden="1" outlineLevel="1" x14ac:dyDescent="0.35">
      <c r="A63" s="398">
        <f>'Rent Roll'!A62:B62</f>
        <v>0</v>
      </c>
      <c r="B63" s="399"/>
      <c r="C63" s="288">
        <f>'Rent Roll'!C62</f>
        <v>0</v>
      </c>
      <c r="D63" s="367">
        <f t="shared" si="2"/>
        <v>0</v>
      </c>
      <c r="E63" s="368"/>
      <c r="F63" s="289">
        <f>'Rent Roll'!E62</f>
        <v>0</v>
      </c>
      <c r="G63" s="154"/>
      <c r="H63" s="154"/>
      <c r="I63" s="244"/>
      <c r="J63" s="287">
        <f t="shared" si="0"/>
        <v>0</v>
      </c>
      <c r="K63" s="287">
        <f t="shared" si="1"/>
        <v>0</v>
      </c>
      <c r="L63" s="325"/>
      <c r="M63" s="326"/>
      <c r="N63" s="325"/>
      <c r="O63" s="326"/>
      <c r="P63" s="244"/>
      <c r="Q63" s="284"/>
    </row>
    <row r="64" spans="1:23" s="219" customFormat="1" hidden="1" outlineLevel="1" x14ac:dyDescent="0.35">
      <c r="A64" s="398">
        <f>'Rent Roll'!A63:B63</f>
        <v>0</v>
      </c>
      <c r="B64" s="399"/>
      <c r="C64" s="288">
        <f>'Rent Roll'!C63</f>
        <v>0</v>
      </c>
      <c r="D64" s="367">
        <f t="shared" si="2"/>
        <v>0</v>
      </c>
      <c r="E64" s="368"/>
      <c r="F64" s="289">
        <f>'Rent Roll'!E63</f>
        <v>0</v>
      </c>
      <c r="G64" s="154"/>
      <c r="H64" s="154"/>
      <c r="I64" s="244"/>
      <c r="J64" s="287">
        <f t="shared" si="0"/>
        <v>0</v>
      </c>
      <c r="K64" s="287">
        <f t="shared" si="1"/>
        <v>0</v>
      </c>
      <c r="L64" s="325"/>
      <c r="M64" s="326"/>
      <c r="N64" s="325"/>
      <c r="O64" s="326"/>
      <c r="P64" s="244"/>
      <c r="Q64" s="284"/>
    </row>
    <row r="65" spans="1:23" s="219" customFormat="1" hidden="1" outlineLevel="1" x14ac:dyDescent="0.35">
      <c r="A65" s="398">
        <f>'Rent Roll'!A64:B64</f>
        <v>0</v>
      </c>
      <c r="B65" s="399"/>
      <c r="C65" s="288">
        <f>'Rent Roll'!C64</f>
        <v>0</v>
      </c>
      <c r="D65" s="367">
        <f t="shared" si="2"/>
        <v>0</v>
      </c>
      <c r="E65" s="368"/>
      <c r="F65" s="289">
        <f>'Rent Roll'!E64</f>
        <v>0</v>
      </c>
      <c r="G65" s="154"/>
      <c r="H65" s="154"/>
      <c r="I65" s="244"/>
      <c r="J65" s="287">
        <f t="shared" si="0"/>
        <v>0</v>
      </c>
      <c r="K65" s="287">
        <f t="shared" si="1"/>
        <v>0</v>
      </c>
      <c r="L65" s="285"/>
      <c r="M65" s="286"/>
      <c r="N65" s="285"/>
      <c r="O65" s="286"/>
      <c r="P65" s="244"/>
      <c r="Q65" s="284"/>
    </row>
    <row r="66" spans="1:23" s="219" customFormat="1" hidden="1" outlineLevel="1" x14ac:dyDescent="0.35">
      <c r="A66" s="398">
        <f>'Rent Roll'!A65:B65</f>
        <v>0</v>
      </c>
      <c r="B66" s="399"/>
      <c r="C66" s="288">
        <f>'Rent Roll'!C65</f>
        <v>0</v>
      </c>
      <c r="D66" s="367">
        <f t="shared" si="2"/>
        <v>0</v>
      </c>
      <c r="E66" s="368"/>
      <c r="F66" s="289">
        <f>'Rent Roll'!E65</f>
        <v>0</v>
      </c>
      <c r="G66" s="154"/>
      <c r="H66" s="154"/>
      <c r="I66" s="244"/>
      <c r="J66" s="287">
        <f t="shared" si="0"/>
        <v>0</v>
      </c>
      <c r="K66" s="287">
        <f t="shared" si="1"/>
        <v>0</v>
      </c>
      <c r="L66" s="285"/>
      <c r="M66" s="286"/>
      <c r="N66" s="285"/>
      <c r="O66" s="286"/>
      <c r="P66" s="244"/>
      <c r="Q66" s="284"/>
    </row>
    <row r="67" spans="1:23" s="219" customFormat="1" hidden="1" outlineLevel="1" x14ac:dyDescent="0.35">
      <c r="A67" s="398">
        <f>'Rent Roll'!A66:B66</f>
        <v>0</v>
      </c>
      <c r="B67" s="399"/>
      <c r="C67" s="288">
        <f>'Rent Roll'!C66</f>
        <v>0</v>
      </c>
      <c r="D67" s="367">
        <f t="shared" si="2"/>
        <v>0</v>
      </c>
      <c r="E67" s="368"/>
      <c r="F67" s="289">
        <f>'Rent Roll'!E66</f>
        <v>0</v>
      </c>
      <c r="G67" s="154"/>
      <c r="H67" s="154"/>
      <c r="I67" s="244"/>
      <c r="J67" s="287">
        <f t="shared" si="0"/>
        <v>0</v>
      </c>
      <c r="K67" s="287">
        <f t="shared" si="1"/>
        <v>0</v>
      </c>
      <c r="L67" s="285"/>
      <c r="M67" s="286"/>
      <c r="N67" s="285"/>
      <c r="O67" s="286"/>
      <c r="P67" s="244"/>
      <c r="Q67" s="284"/>
    </row>
    <row r="68" spans="1:23" s="219" customFormat="1" hidden="1" outlineLevel="1" x14ac:dyDescent="0.35">
      <c r="A68" s="398">
        <f>'Rent Roll'!A67:B67</f>
        <v>0</v>
      </c>
      <c r="B68" s="399"/>
      <c r="C68" s="288">
        <f>'Rent Roll'!C67</f>
        <v>0</v>
      </c>
      <c r="D68" s="367">
        <f t="shared" si="2"/>
        <v>0</v>
      </c>
      <c r="E68" s="368"/>
      <c r="F68" s="289">
        <f>'Rent Roll'!E67</f>
        <v>0</v>
      </c>
      <c r="G68" s="154"/>
      <c r="H68" s="154"/>
      <c r="I68" s="244"/>
      <c r="J68" s="287">
        <f t="shared" si="0"/>
        <v>0</v>
      </c>
      <c r="K68" s="287">
        <f t="shared" si="1"/>
        <v>0</v>
      </c>
      <c r="L68" s="325"/>
      <c r="M68" s="326"/>
      <c r="N68" s="325"/>
      <c r="O68" s="326"/>
      <c r="P68" s="244"/>
      <c r="Q68" s="284"/>
    </row>
    <row r="69" spans="1:23" s="219" customFormat="1" hidden="1" outlineLevel="1" x14ac:dyDescent="0.35">
      <c r="A69" s="398">
        <f>'Rent Roll'!A68:B68</f>
        <v>0</v>
      </c>
      <c r="B69" s="399"/>
      <c r="C69" s="288">
        <f>'Rent Roll'!C68</f>
        <v>0</v>
      </c>
      <c r="D69" s="367">
        <f t="shared" si="2"/>
        <v>0</v>
      </c>
      <c r="E69" s="368"/>
      <c r="F69" s="289">
        <f>'Rent Roll'!E68</f>
        <v>0</v>
      </c>
      <c r="G69" s="154"/>
      <c r="H69" s="154"/>
      <c r="I69" s="244"/>
      <c r="J69" s="287">
        <f t="shared" si="0"/>
        <v>0</v>
      </c>
      <c r="K69" s="287">
        <f t="shared" si="1"/>
        <v>0</v>
      </c>
      <c r="L69" s="325"/>
      <c r="M69" s="326"/>
      <c r="N69" s="325"/>
      <c r="O69" s="326"/>
      <c r="P69" s="244"/>
      <c r="Q69" s="284"/>
    </row>
    <row r="70" spans="1:23" s="219" customFormat="1" hidden="1" outlineLevel="1" x14ac:dyDescent="0.35">
      <c r="A70" s="398">
        <f>'Rent Roll'!A69:B69</f>
        <v>0</v>
      </c>
      <c r="B70" s="399"/>
      <c r="C70" s="288">
        <f>'Rent Roll'!C69</f>
        <v>0</v>
      </c>
      <c r="D70" s="367">
        <f t="shared" si="2"/>
        <v>0</v>
      </c>
      <c r="E70" s="368"/>
      <c r="F70" s="289">
        <f>'Rent Roll'!E69</f>
        <v>0</v>
      </c>
      <c r="G70" s="154"/>
      <c r="H70" s="154"/>
      <c r="I70" s="244"/>
      <c r="J70" s="287">
        <f t="shared" si="0"/>
        <v>0</v>
      </c>
      <c r="K70" s="287">
        <f t="shared" si="1"/>
        <v>0</v>
      </c>
      <c r="L70" s="325"/>
      <c r="M70" s="326"/>
      <c r="N70" s="325"/>
      <c r="O70" s="326"/>
      <c r="P70" s="244"/>
      <c r="Q70" s="284"/>
    </row>
    <row r="71" spans="1:23" s="219" customFormat="1" hidden="1" outlineLevel="1" x14ac:dyDescent="0.35">
      <c r="A71" s="398">
        <f>'Rent Roll'!A70:B70</f>
        <v>0</v>
      </c>
      <c r="B71" s="399"/>
      <c r="C71" s="288">
        <f>'Rent Roll'!C70</f>
        <v>0</v>
      </c>
      <c r="D71" s="367">
        <f t="shared" si="2"/>
        <v>0</v>
      </c>
      <c r="E71" s="368"/>
      <c r="F71" s="289">
        <f>'Rent Roll'!E70</f>
        <v>0</v>
      </c>
      <c r="G71" s="154"/>
      <c r="H71" s="154"/>
      <c r="I71" s="244"/>
      <c r="J71" s="287">
        <f t="shared" si="0"/>
        <v>0</v>
      </c>
      <c r="K71" s="287">
        <f t="shared" si="1"/>
        <v>0</v>
      </c>
      <c r="L71" s="325"/>
      <c r="M71" s="326"/>
      <c r="N71" s="325"/>
      <c r="O71" s="326"/>
      <c r="P71" s="244"/>
      <c r="Q71" s="284"/>
    </row>
    <row r="72" spans="1:23" s="219" customFormat="1" hidden="1" outlineLevel="1" x14ac:dyDescent="0.35">
      <c r="A72" s="398">
        <f>'Rent Roll'!A71:B71</f>
        <v>0</v>
      </c>
      <c r="B72" s="399"/>
      <c r="C72" s="288">
        <f>'Rent Roll'!C71</f>
        <v>0</v>
      </c>
      <c r="D72" s="367">
        <f t="shared" si="2"/>
        <v>0</v>
      </c>
      <c r="E72" s="368"/>
      <c r="F72" s="289">
        <f>'Rent Roll'!E71</f>
        <v>0</v>
      </c>
      <c r="G72" s="154"/>
      <c r="H72" s="154"/>
      <c r="I72" s="244"/>
      <c r="J72" s="287">
        <f t="shared" si="0"/>
        <v>0</v>
      </c>
      <c r="K72" s="287">
        <f t="shared" si="1"/>
        <v>0</v>
      </c>
      <c r="L72" s="325"/>
      <c r="M72" s="326"/>
      <c r="N72" s="325"/>
      <c r="O72" s="326"/>
      <c r="P72" s="244"/>
      <c r="Q72" s="284"/>
    </row>
    <row r="73" spans="1:23" s="219" customFormat="1" hidden="1" outlineLevel="1" x14ac:dyDescent="0.35">
      <c r="A73" s="398">
        <f>'Rent Roll'!A72:B72</f>
        <v>0</v>
      </c>
      <c r="B73" s="399"/>
      <c r="C73" s="288">
        <f>'Rent Roll'!C72</f>
        <v>0</v>
      </c>
      <c r="D73" s="367">
        <f t="shared" si="2"/>
        <v>0</v>
      </c>
      <c r="E73" s="368"/>
      <c r="F73" s="289">
        <f>'Rent Roll'!E72</f>
        <v>0</v>
      </c>
      <c r="G73" s="154"/>
      <c r="H73" s="154"/>
      <c r="I73" s="244"/>
      <c r="J73" s="287">
        <f t="shared" si="0"/>
        <v>0</v>
      </c>
      <c r="K73" s="287">
        <f t="shared" si="1"/>
        <v>0</v>
      </c>
      <c r="L73" s="325"/>
      <c r="M73" s="326"/>
      <c r="N73" s="325"/>
      <c r="O73" s="326"/>
      <c r="P73" s="244"/>
      <c r="Q73" s="284"/>
    </row>
    <row r="74" spans="1:23" s="219" customFormat="1" ht="12" hidden="1" customHeight="1" outlineLevel="1" x14ac:dyDescent="0.4">
      <c r="A74" s="398">
        <f>'Rent Roll'!A73:B73</f>
        <v>0</v>
      </c>
      <c r="B74" s="399"/>
      <c r="C74" s="288">
        <f>'Rent Roll'!C73</f>
        <v>0</v>
      </c>
      <c r="D74" s="367">
        <f t="shared" si="2"/>
        <v>0</v>
      </c>
      <c r="E74" s="368"/>
      <c r="F74" s="289">
        <f>'Rent Roll'!E73</f>
        <v>0</v>
      </c>
      <c r="G74" s="154"/>
      <c r="H74" s="154"/>
      <c r="I74" s="244"/>
      <c r="J74" s="287">
        <f t="shared" ref="J74:J137" si="3">(H74-G74)*0.75</f>
        <v>0</v>
      </c>
      <c r="K74" s="287">
        <f t="shared" ref="K74:K137" si="4">IF(D74="YES",F74-J74,F74)</f>
        <v>0</v>
      </c>
      <c r="L74" s="325"/>
      <c r="M74" s="326"/>
      <c r="N74" s="325"/>
      <c r="O74" s="326"/>
      <c r="P74" s="244"/>
      <c r="Q74" s="284"/>
      <c r="W74" s="221"/>
    </row>
    <row r="75" spans="1:23" s="219" customFormat="1" ht="13.15" hidden="1" outlineLevel="1" x14ac:dyDescent="0.4">
      <c r="A75" s="398">
        <f>'Rent Roll'!A74:B74</f>
        <v>0</v>
      </c>
      <c r="B75" s="399"/>
      <c r="C75" s="288">
        <f>'Rent Roll'!C74</f>
        <v>0</v>
      </c>
      <c r="D75" s="367">
        <f t="shared" ref="D75:D138" si="5">$F$7</f>
        <v>0</v>
      </c>
      <c r="E75" s="368"/>
      <c r="F75" s="289">
        <f>'Rent Roll'!E74</f>
        <v>0</v>
      </c>
      <c r="G75" s="154"/>
      <c r="H75" s="154"/>
      <c r="I75" s="244"/>
      <c r="J75" s="287">
        <f t="shared" si="3"/>
        <v>0</v>
      </c>
      <c r="K75" s="287">
        <f t="shared" si="4"/>
        <v>0</v>
      </c>
      <c r="L75" s="325"/>
      <c r="M75" s="326"/>
      <c r="N75" s="325"/>
      <c r="O75" s="326"/>
      <c r="P75" s="244"/>
      <c r="Q75" s="284"/>
      <c r="W75" s="221"/>
    </row>
    <row r="76" spans="1:23" s="219" customFormat="1" ht="15" hidden="1" customHeight="1" outlineLevel="1" x14ac:dyDescent="0.4">
      <c r="A76" s="398">
        <f>'Rent Roll'!A75:B75</f>
        <v>0</v>
      </c>
      <c r="B76" s="399"/>
      <c r="C76" s="288">
        <f>'Rent Roll'!C75</f>
        <v>0</v>
      </c>
      <c r="D76" s="367">
        <f t="shared" si="5"/>
        <v>0</v>
      </c>
      <c r="E76" s="368"/>
      <c r="F76" s="289">
        <f>'Rent Roll'!E75</f>
        <v>0</v>
      </c>
      <c r="G76" s="154"/>
      <c r="H76" s="154"/>
      <c r="I76" s="244"/>
      <c r="J76" s="287">
        <f t="shared" si="3"/>
        <v>0</v>
      </c>
      <c r="K76" s="287">
        <f t="shared" si="4"/>
        <v>0</v>
      </c>
      <c r="L76" s="325"/>
      <c r="M76" s="326"/>
      <c r="N76" s="325"/>
      <c r="O76" s="326"/>
      <c r="P76" s="244"/>
      <c r="Q76" s="284"/>
      <c r="W76" s="221"/>
    </row>
    <row r="77" spans="1:23" s="219" customFormat="1" ht="13.15" hidden="1" outlineLevel="1" x14ac:dyDescent="0.4">
      <c r="A77" s="398">
        <f>'Rent Roll'!A76:B76</f>
        <v>0</v>
      </c>
      <c r="B77" s="399"/>
      <c r="C77" s="288">
        <f>'Rent Roll'!C76</f>
        <v>0</v>
      </c>
      <c r="D77" s="367">
        <f t="shared" si="5"/>
        <v>0</v>
      </c>
      <c r="E77" s="368"/>
      <c r="F77" s="289">
        <f>'Rent Roll'!E76</f>
        <v>0</v>
      </c>
      <c r="G77" s="154"/>
      <c r="H77" s="154"/>
      <c r="I77" s="244"/>
      <c r="J77" s="287">
        <f t="shared" si="3"/>
        <v>0</v>
      </c>
      <c r="K77" s="287">
        <f t="shared" si="4"/>
        <v>0</v>
      </c>
      <c r="L77" s="325"/>
      <c r="M77" s="326"/>
      <c r="N77" s="325"/>
      <c r="O77" s="326"/>
      <c r="P77" s="244"/>
      <c r="Q77" s="284"/>
      <c r="W77" s="221"/>
    </row>
    <row r="78" spans="1:23" s="219" customFormat="1" ht="13.15" hidden="1" outlineLevel="1" x14ac:dyDescent="0.4">
      <c r="A78" s="398">
        <f>'Rent Roll'!A77:B77</f>
        <v>0</v>
      </c>
      <c r="B78" s="399"/>
      <c r="C78" s="288">
        <f>'Rent Roll'!C77</f>
        <v>0</v>
      </c>
      <c r="D78" s="367">
        <f t="shared" si="5"/>
        <v>0</v>
      </c>
      <c r="E78" s="368"/>
      <c r="F78" s="289">
        <f>'Rent Roll'!E77</f>
        <v>0</v>
      </c>
      <c r="G78" s="154"/>
      <c r="H78" s="154"/>
      <c r="I78" s="244"/>
      <c r="J78" s="287">
        <f t="shared" si="3"/>
        <v>0</v>
      </c>
      <c r="K78" s="287">
        <f t="shared" si="4"/>
        <v>0</v>
      </c>
      <c r="L78" s="325"/>
      <c r="M78" s="326"/>
      <c r="N78" s="325"/>
      <c r="O78" s="326"/>
      <c r="P78" s="244"/>
      <c r="Q78" s="284"/>
      <c r="W78" s="221"/>
    </row>
    <row r="79" spans="1:23" s="219" customFormat="1" ht="13.15" hidden="1" outlineLevel="1" x14ac:dyDescent="0.4">
      <c r="A79" s="398">
        <f>'Rent Roll'!A78:B78</f>
        <v>0</v>
      </c>
      <c r="B79" s="399"/>
      <c r="C79" s="288">
        <f>'Rent Roll'!C78</f>
        <v>0</v>
      </c>
      <c r="D79" s="367">
        <f t="shared" si="5"/>
        <v>0</v>
      </c>
      <c r="E79" s="368"/>
      <c r="F79" s="289">
        <f>'Rent Roll'!E78</f>
        <v>0</v>
      </c>
      <c r="G79" s="154"/>
      <c r="H79" s="154"/>
      <c r="I79" s="244"/>
      <c r="J79" s="287">
        <f t="shared" si="3"/>
        <v>0</v>
      </c>
      <c r="K79" s="287">
        <f t="shared" si="4"/>
        <v>0</v>
      </c>
      <c r="L79" s="325"/>
      <c r="M79" s="326"/>
      <c r="N79" s="325"/>
      <c r="O79" s="326"/>
      <c r="P79" s="244"/>
      <c r="Q79" s="284"/>
      <c r="W79" s="221"/>
    </row>
    <row r="80" spans="1:23" s="219" customFormat="1" ht="13.15" hidden="1" outlineLevel="1" x14ac:dyDescent="0.4">
      <c r="A80" s="398">
        <f>'Rent Roll'!A79:B79</f>
        <v>0</v>
      </c>
      <c r="B80" s="399"/>
      <c r="C80" s="288">
        <f>'Rent Roll'!C79</f>
        <v>0</v>
      </c>
      <c r="D80" s="367">
        <f t="shared" si="5"/>
        <v>0</v>
      </c>
      <c r="E80" s="368"/>
      <c r="F80" s="289">
        <f>'Rent Roll'!E79</f>
        <v>0</v>
      </c>
      <c r="G80" s="154"/>
      <c r="H80" s="154"/>
      <c r="I80" s="244"/>
      <c r="J80" s="287">
        <f t="shared" si="3"/>
        <v>0</v>
      </c>
      <c r="K80" s="287">
        <f t="shared" si="4"/>
        <v>0</v>
      </c>
      <c r="L80" s="325"/>
      <c r="M80" s="326"/>
      <c r="N80" s="325"/>
      <c r="O80" s="326"/>
      <c r="P80" s="244"/>
      <c r="Q80" s="284"/>
      <c r="W80" s="221"/>
    </row>
    <row r="81" spans="1:23" s="219" customFormat="1" ht="13.15" hidden="1" outlineLevel="1" x14ac:dyDescent="0.4">
      <c r="A81" s="398">
        <f>'Rent Roll'!A80:B80</f>
        <v>0</v>
      </c>
      <c r="B81" s="399"/>
      <c r="C81" s="288">
        <f>'Rent Roll'!C80</f>
        <v>0</v>
      </c>
      <c r="D81" s="367">
        <f t="shared" si="5"/>
        <v>0</v>
      </c>
      <c r="E81" s="368"/>
      <c r="F81" s="289">
        <f>'Rent Roll'!E80</f>
        <v>0</v>
      </c>
      <c r="G81" s="154"/>
      <c r="H81" s="154"/>
      <c r="I81" s="244"/>
      <c r="J81" s="287">
        <f t="shared" si="3"/>
        <v>0</v>
      </c>
      <c r="K81" s="287">
        <f t="shared" si="4"/>
        <v>0</v>
      </c>
      <c r="L81" s="325"/>
      <c r="M81" s="326"/>
      <c r="N81" s="325"/>
      <c r="O81" s="326"/>
      <c r="P81" s="244"/>
      <c r="Q81" s="284"/>
      <c r="W81" s="221"/>
    </row>
    <row r="82" spans="1:23" s="219" customFormat="1" hidden="1" outlineLevel="1" x14ac:dyDescent="0.35">
      <c r="A82" s="398">
        <f>'Rent Roll'!A81:B81</f>
        <v>0</v>
      </c>
      <c r="B82" s="399"/>
      <c r="C82" s="288">
        <f>'Rent Roll'!C81</f>
        <v>0</v>
      </c>
      <c r="D82" s="367">
        <f t="shared" si="5"/>
        <v>0</v>
      </c>
      <c r="E82" s="368"/>
      <c r="F82" s="289">
        <f>'Rent Roll'!E81</f>
        <v>0</v>
      </c>
      <c r="G82" s="154"/>
      <c r="H82" s="154"/>
      <c r="I82" s="244"/>
      <c r="J82" s="287">
        <f t="shared" si="3"/>
        <v>0</v>
      </c>
      <c r="K82" s="287">
        <f t="shared" si="4"/>
        <v>0</v>
      </c>
      <c r="L82" s="325"/>
      <c r="M82" s="326"/>
      <c r="N82" s="325"/>
      <c r="O82" s="326"/>
      <c r="P82" s="244"/>
      <c r="Q82" s="284"/>
    </row>
    <row r="83" spans="1:23" s="219" customFormat="1" hidden="1" outlineLevel="1" x14ac:dyDescent="0.35">
      <c r="A83" s="398">
        <f>'Rent Roll'!A82:B82</f>
        <v>0</v>
      </c>
      <c r="B83" s="399"/>
      <c r="C83" s="288">
        <f>'Rent Roll'!C82</f>
        <v>0</v>
      </c>
      <c r="D83" s="367">
        <f t="shared" si="5"/>
        <v>0</v>
      </c>
      <c r="E83" s="368"/>
      <c r="F83" s="289">
        <f>'Rent Roll'!E82</f>
        <v>0</v>
      </c>
      <c r="G83" s="154"/>
      <c r="H83" s="154"/>
      <c r="I83" s="244"/>
      <c r="J83" s="287">
        <f t="shared" si="3"/>
        <v>0</v>
      </c>
      <c r="K83" s="287">
        <f t="shared" si="4"/>
        <v>0</v>
      </c>
      <c r="L83" s="325"/>
      <c r="M83" s="326"/>
      <c r="N83" s="325"/>
      <c r="O83" s="326"/>
      <c r="P83" s="244"/>
      <c r="Q83" s="284"/>
    </row>
    <row r="84" spans="1:23" s="219" customFormat="1" ht="12" hidden="1" customHeight="1" outlineLevel="1" x14ac:dyDescent="0.4">
      <c r="A84" s="398">
        <f>'Rent Roll'!A83:B83</f>
        <v>0</v>
      </c>
      <c r="B84" s="399"/>
      <c r="C84" s="288">
        <f>'Rent Roll'!C83</f>
        <v>0</v>
      </c>
      <c r="D84" s="367">
        <f t="shared" si="5"/>
        <v>0</v>
      </c>
      <c r="E84" s="368"/>
      <c r="F84" s="289">
        <f>'Rent Roll'!E83</f>
        <v>0</v>
      </c>
      <c r="G84" s="154"/>
      <c r="H84" s="154"/>
      <c r="I84" s="244"/>
      <c r="J84" s="287">
        <f t="shared" si="3"/>
        <v>0</v>
      </c>
      <c r="K84" s="287">
        <f t="shared" si="4"/>
        <v>0</v>
      </c>
      <c r="L84" s="325"/>
      <c r="M84" s="326"/>
      <c r="N84" s="325"/>
      <c r="O84" s="326"/>
      <c r="P84" s="244"/>
      <c r="Q84" s="284"/>
      <c r="W84" s="221"/>
    </row>
    <row r="85" spans="1:23" s="219" customFormat="1" ht="13.15" hidden="1" outlineLevel="1" x14ac:dyDescent="0.4">
      <c r="A85" s="398">
        <f>'Rent Roll'!A84:B84</f>
        <v>0</v>
      </c>
      <c r="B85" s="399"/>
      <c r="C85" s="288">
        <f>'Rent Roll'!C84</f>
        <v>0</v>
      </c>
      <c r="D85" s="367">
        <f t="shared" si="5"/>
        <v>0</v>
      </c>
      <c r="E85" s="368"/>
      <c r="F85" s="289">
        <f>'Rent Roll'!E84</f>
        <v>0</v>
      </c>
      <c r="G85" s="154"/>
      <c r="H85" s="154"/>
      <c r="I85" s="244"/>
      <c r="J85" s="287">
        <f t="shared" si="3"/>
        <v>0</v>
      </c>
      <c r="K85" s="287">
        <f t="shared" si="4"/>
        <v>0</v>
      </c>
      <c r="L85" s="325"/>
      <c r="M85" s="326"/>
      <c r="N85" s="325"/>
      <c r="O85" s="326"/>
      <c r="P85" s="244"/>
      <c r="Q85" s="284"/>
      <c r="W85" s="221"/>
    </row>
    <row r="86" spans="1:23" s="219" customFormat="1" ht="15" hidden="1" customHeight="1" outlineLevel="1" x14ac:dyDescent="0.4">
      <c r="A86" s="398">
        <f>'Rent Roll'!A85:B85</f>
        <v>0</v>
      </c>
      <c r="B86" s="399"/>
      <c r="C86" s="288">
        <f>'Rent Roll'!C85</f>
        <v>0</v>
      </c>
      <c r="D86" s="367">
        <f t="shared" si="5"/>
        <v>0</v>
      </c>
      <c r="E86" s="368"/>
      <c r="F86" s="289">
        <f>'Rent Roll'!E85</f>
        <v>0</v>
      </c>
      <c r="G86" s="154"/>
      <c r="H86" s="154"/>
      <c r="I86" s="244"/>
      <c r="J86" s="287">
        <f t="shared" si="3"/>
        <v>0</v>
      </c>
      <c r="K86" s="287">
        <f t="shared" si="4"/>
        <v>0</v>
      </c>
      <c r="L86" s="325"/>
      <c r="M86" s="326"/>
      <c r="N86" s="325"/>
      <c r="O86" s="326"/>
      <c r="P86" s="244"/>
      <c r="Q86" s="284"/>
      <c r="W86" s="221"/>
    </row>
    <row r="87" spans="1:23" s="219" customFormat="1" ht="13.15" hidden="1" outlineLevel="1" x14ac:dyDescent="0.4">
      <c r="A87" s="398">
        <f>'Rent Roll'!A86:B86</f>
        <v>0</v>
      </c>
      <c r="B87" s="399"/>
      <c r="C87" s="288">
        <f>'Rent Roll'!C86</f>
        <v>0</v>
      </c>
      <c r="D87" s="367">
        <f t="shared" si="5"/>
        <v>0</v>
      </c>
      <c r="E87" s="368"/>
      <c r="F87" s="289">
        <f>'Rent Roll'!E86</f>
        <v>0</v>
      </c>
      <c r="G87" s="154"/>
      <c r="H87" s="154"/>
      <c r="I87" s="244"/>
      <c r="J87" s="287">
        <f t="shared" si="3"/>
        <v>0</v>
      </c>
      <c r="K87" s="287">
        <f t="shared" si="4"/>
        <v>0</v>
      </c>
      <c r="L87" s="325"/>
      <c r="M87" s="326"/>
      <c r="N87" s="325"/>
      <c r="O87" s="326"/>
      <c r="P87" s="244"/>
      <c r="Q87" s="284"/>
      <c r="W87" s="221"/>
    </row>
    <row r="88" spans="1:23" s="219" customFormat="1" ht="13.15" hidden="1" outlineLevel="1" x14ac:dyDescent="0.4">
      <c r="A88" s="398">
        <f>'Rent Roll'!A87:B87</f>
        <v>0</v>
      </c>
      <c r="B88" s="399"/>
      <c r="C88" s="288">
        <f>'Rent Roll'!C87</f>
        <v>0</v>
      </c>
      <c r="D88" s="367">
        <f t="shared" si="5"/>
        <v>0</v>
      </c>
      <c r="E88" s="368"/>
      <c r="F88" s="289">
        <f>'Rent Roll'!E87</f>
        <v>0</v>
      </c>
      <c r="G88" s="154"/>
      <c r="H88" s="154"/>
      <c r="I88" s="244"/>
      <c r="J88" s="287">
        <f t="shared" si="3"/>
        <v>0</v>
      </c>
      <c r="K88" s="287">
        <f t="shared" si="4"/>
        <v>0</v>
      </c>
      <c r="L88" s="325"/>
      <c r="M88" s="326"/>
      <c r="N88" s="325"/>
      <c r="O88" s="326"/>
      <c r="P88" s="244"/>
      <c r="Q88" s="284"/>
      <c r="W88" s="221"/>
    </row>
    <row r="89" spans="1:23" s="219" customFormat="1" ht="13.15" hidden="1" outlineLevel="1" x14ac:dyDescent="0.4">
      <c r="A89" s="398">
        <f>'Rent Roll'!A88:B88</f>
        <v>0</v>
      </c>
      <c r="B89" s="399"/>
      <c r="C89" s="288">
        <f>'Rent Roll'!C88</f>
        <v>0</v>
      </c>
      <c r="D89" s="367">
        <f t="shared" si="5"/>
        <v>0</v>
      </c>
      <c r="E89" s="368"/>
      <c r="F89" s="289">
        <f>'Rent Roll'!E88</f>
        <v>0</v>
      </c>
      <c r="G89" s="154"/>
      <c r="H89" s="154"/>
      <c r="I89" s="244"/>
      <c r="J89" s="287">
        <f t="shared" si="3"/>
        <v>0</v>
      </c>
      <c r="K89" s="287">
        <f t="shared" si="4"/>
        <v>0</v>
      </c>
      <c r="L89" s="325"/>
      <c r="M89" s="326"/>
      <c r="N89" s="325"/>
      <c r="O89" s="326"/>
      <c r="P89" s="244"/>
      <c r="Q89" s="284"/>
      <c r="W89" s="221"/>
    </row>
    <row r="90" spans="1:23" s="219" customFormat="1" ht="13.15" hidden="1" outlineLevel="1" x14ac:dyDescent="0.4">
      <c r="A90" s="398">
        <f>'Rent Roll'!A89:B89</f>
        <v>0</v>
      </c>
      <c r="B90" s="399"/>
      <c r="C90" s="288">
        <f>'Rent Roll'!C89</f>
        <v>0</v>
      </c>
      <c r="D90" s="367">
        <f t="shared" si="5"/>
        <v>0</v>
      </c>
      <c r="E90" s="368"/>
      <c r="F90" s="289">
        <f>'Rent Roll'!E89</f>
        <v>0</v>
      </c>
      <c r="G90" s="154"/>
      <c r="H90" s="154"/>
      <c r="I90" s="244"/>
      <c r="J90" s="287">
        <f t="shared" si="3"/>
        <v>0</v>
      </c>
      <c r="K90" s="287">
        <f t="shared" si="4"/>
        <v>0</v>
      </c>
      <c r="L90" s="325"/>
      <c r="M90" s="326"/>
      <c r="N90" s="325"/>
      <c r="O90" s="326"/>
      <c r="P90" s="244"/>
      <c r="Q90" s="284"/>
      <c r="W90" s="221"/>
    </row>
    <row r="91" spans="1:23" s="219" customFormat="1" ht="13.15" hidden="1" outlineLevel="1" x14ac:dyDescent="0.4">
      <c r="A91" s="398">
        <f>'Rent Roll'!A90:B90</f>
        <v>0</v>
      </c>
      <c r="B91" s="399"/>
      <c r="C91" s="288">
        <f>'Rent Roll'!C90</f>
        <v>0</v>
      </c>
      <c r="D91" s="367">
        <f t="shared" si="5"/>
        <v>0</v>
      </c>
      <c r="E91" s="368"/>
      <c r="F91" s="289">
        <f>'Rent Roll'!E90</f>
        <v>0</v>
      </c>
      <c r="G91" s="154"/>
      <c r="H91" s="154"/>
      <c r="I91" s="244"/>
      <c r="J91" s="287">
        <f t="shared" si="3"/>
        <v>0</v>
      </c>
      <c r="K91" s="287">
        <f t="shared" si="4"/>
        <v>0</v>
      </c>
      <c r="L91" s="325"/>
      <c r="M91" s="326"/>
      <c r="N91" s="325"/>
      <c r="O91" s="326"/>
      <c r="P91" s="244"/>
      <c r="Q91" s="284"/>
      <c r="W91" s="221"/>
    </row>
    <row r="92" spans="1:23" s="219" customFormat="1" hidden="1" outlineLevel="1" x14ac:dyDescent="0.35">
      <c r="A92" s="398">
        <f>'Rent Roll'!A91:B91</f>
        <v>0</v>
      </c>
      <c r="B92" s="399"/>
      <c r="C92" s="288">
        <f>'Rent Roll'!C91</f>
        <v>0</v>
      </c>
      <c r="D92" s="367">
        <f t="shared" si="5"/>
        <v>0</v>
      </c>
      <c r="E92" s="368"/>
      <c r="F92" s="289">
        <f>'Rent Roll'!E91</f>
        <v>0</v>
      </c>
      <c r="G92" s="154"/>
      <c r="H92" s="154"/>
      <c r="I92" s="244"/>
      <c r="J92" s="287">
        <f t="shared" si="3"/>
        <v>0</v>
      </c>
      <c r="K92" s="287">
        <f t="shared" si="4"/>
        <v>0</v>
      </c>
      <c r="L92" s="325"/>
      <c r="M92" s="326"/>
      <c r="N92" s="325"/>
      <c r="O92" s="326"/>
      <c r="P92" s="244"/>
      <c r="Q92" s="284"/>
    </row>
    <row r="93" spans="1:23" s="219" customFormat="1" hidden="1" outlineLevel="1" x14ac:dyDescent="0.35">
      <c r="A93" s="398">
        <f>'Rent Roll'!A92:B92</f>
        <v>0</v>
      </c>
      <c r="B93" s="399"/>
      <c r="C93" s="288">
        <f>'Rent Roll'!C92</f>
        <v>0</v>
      </c>
      <c r="D93" s="367">
        <f t="shared" si="5"/>
        <v>0</v>
      </c>
      <c r="E93" s="368"/>
      <c r="F93" s="289">
        <f>'Rent Roll'!E92</f>
        <v>0</v>
      </c>
      <c r="G93" s="154"/>
      <c r="H93" s="154"/>
      <c r="I93" s="244"/>
      <c r="J93" s="287">
        <f t="shared" si="3"/>
        <v>0</v>
      </c>
      <c r="K93" s="287">
        <f t="shared" si="4"/>
        <v>0</v>
      </c>
      <c r="L93" s="325"/>
      <c r="M93" s="326"/>
      <c r="N93" s="325"/>
      <c r="O93" s="326"/>
      <c r="P93" s="244"/>
      <c r="Q93" s="284"/>
    </row>
    <row r="94" spans="1:23" s="219" customFormat="1" hidden="1" outlineLevel="1" x14ac:dyDescent="0.35">
      <c r="A94" s="398">
        <f>'Rent Roll'!A93:B93</f>
        <v>0</v>
      </c>
      <c r="B94" s="399"/>
      <c r="C94" s="288">
        <f>'Rent Roll'!C93</f>
        <v>0</v>
      </c>
      <c r="D94" s="367">
        <f t="shared" si="5"/>
        <v>0</v>
      </c>
      <c r="E94" s="368"/>
      <c r="F94" s="289">
        <f>'Rent Roll'!E93</f>
        <v>0</v>
      </c>
      <c r="G94" s="154"/>
      <c r="H94" s="154"/>
      <c r="I94" s="244"/>
      <c r="J94" s="287">
        <f t="shared" si="3"/>
        <v>0</v>
      </c>
      <c r="K94" s="287">
        <f t="shared" si="4"/>
        <v>0</v>
      </c>
      <c r="L94" s="285"/>
      <c r="M94" s="286"/>
      <c r="N94" s="285"/>
      <c r="O94" s="286"/>
      <c r="P94" s="244"/>
      <c r="Q94" s="284"/>
    </row>
    <row r="95" spans="1:23" s="219" customFormat="1" hidden="1" outlineLevel="1" x14ac:dyDescent="0.35">
      <c r="A95" s="398">
        <f>'Rent Roll'!A94:B94</f>
        <v>0</v>
      </c>
      <c r="B95" s="399"/>
      <c r="C95" s="288">
        <f>'Rent Roll'!C94</f>
        <v>0</v>
      </c>
      <c r="D95" s="367">
        <f t="shared" si="5"/>
        <v>0</v>
      </c>
      <c r="E95" s="368"/>
      <c r="F95" s="289">
        <f>'Rent Roll'!E94</f>
        <v>0</v>
      </c>
      <c r="G95" s="154"/>
      <c r="H95" s="154"/>
      <c r="I95" s="244"/>
      <c r="J95" s="287">
        <f t="shared" si="3"/>
        <v>0</v>
      </c>
      <c r="K95" s="287">
        <f t="shared" si="4"/>
        <v>0</v>
      </c>
      <c r="L95" s="285"/>
      <c r="M95" s="286"/>
      <c r="N95" s="285"/>
      <c r="O95" s="286"/>
      <c r="P95" s="244"/>
      <c r="Q95" s="284"/>
    </row>
    <row r="96" spans="1:23" s="219" customFormat="1" hidden="1" outlineLevel="1" x14ac:dyDescent="0.35">
      <c r="A96" s="398">
        <f>'Rent Roll'!A95:B95</f>
        <v>0</v>
      </c>
      <c r="B96" s="399"/>
      <c r="C96" s="288">
        <f>'Rent Roll'!C95</f>
        <v>0</v>
      </c>
      <c r="D96" s="367">
        <f t="shared" si="5"/>
        <v>0</v>
      </c>
      <c r="E96" s="368"/>
      <c r="F96" s="289">
        <f>'Rent Roll'!E95</f>
        <v>0</v>
      </c>
      <c r="G96" s="154"/>
      <c r="H96" s="154"/>
      <c r="I96" s="244"/>
      <c r="J96" s="287">
        <f t="shared" si="3"/>
        <v>0</v>
      </c>
      <c r="K96" s="287">
        <f t="shared" si="4"/>
        <v>0</v>
      </c>
      <c r="L96" s="285"/>
      <c r="M96" s="286"/>
      <c r="N96" s="285"/>
      <c r="O96" s="286"/>
      <c r="P96" s="244"/>
      <c r="Q96" s="284"/>
    </row>
    <row r="97" spans="1:23" s="219" customFormat="1" hidden="1" outlineLevel="1" x14ac:dyDescent="0.35">
      <c r="A97" s="398">
        <f>'Rent Roll'!A96:B96</f>
        <v>0</v>
      </c>
      <c r="B97" s="399"/>
      <c r="C97" s="288">
        <f>'Rent Roll'!C96</f>
        <v>0</v>
      </c>
      <c r="D97" s="367">
        <f t="shared" si="5"/>
        <v>0</v>
      </c>
      <c r="E97" s="368"/>
      <c r="F97" s="289">
        <f>'Rent Roll'!E96</f>
        <v>0</v>
      </c>
      <c r="G97" s="154"/>
      <c r="H97" s="154"/>
      <c r="I97" s="244"/>
      <c r="J97" s="287">
        <f t="shared" si="3"/>
        <v>0</v>
      </c>
      <c r="K97" s="287">
        <f t="shared" si="4"/>
        <v>0</v>
      </c>
      <c r="L97" s="325"/>
      <c r="M97" s="326"/>
      <c r="N97" s="325"/>
      <c r="O97" s="326"/>
      <c r="P97" s="244"/>
      <c r="Q97" s="284"/>
    </row>
    <row r="98" spans="1:23" s="219" customFormat="1" hidden="1" outlineLevel="1" x14ac:dyDescent="0.35">
      <c r="A98" s="398">
        <f>'Rent Roll'!A97:B97</f>
        <v>0</v>
      </c>
      <c r="B98" s="399"/>
      <c r="C98" s="288">
        <f>'Rent Roll'!C97</f>
        <v>0</v>
      </c>
      <c r="D98" s="367">
        <f t="shared" si="5"/>
        <v>0</v>
      </c>
      <c r="E98" s="368"/>
      <c r="F98" s="289">
        <f>'Rent Roll'!E97</f>
        <v>0</v>
      </c>
      <c r="G98" s="154"/>
      <c r="H98" s="154"/>
      <c r="I98" s="244"/>
      <c r="J98" s="287">
        <f t="shared" si="3"/>
        <v>0</v>
      </c>
      <c r="K98" s="287">
        <f t="shared" si="4"/>
        <v>0</v>
      </c>
      <c r="L98" s="325"/>
      <c r="M98" s="326"/>
      <c r="N98" s="325"/>
      <c r="O98" s="326"/>
      <c r="P98" s="244"/>
      <c r="Q98" s="284"/>
    </row>
    <row r="99" spans="1:23" s="219" customFormat="1" hidden="1" outlineLevel="1" x14ac:dyDescent="0.35">
      <c r="A99" s="398">
        <f>'Rent Roll'!A98:B98</f>
        <v>0</v>
      </c>
      <c r="B99" s="399"/>
      <c r="C99" s="288">
        <f>'Rent Roll'!C98</f>
        <v>0</v>
      </c>
      <c r="D99" s="367">
        <f t="shared" si="5"/>
        <v>0</v>
      </c>
      <c r="E99" s="368"/>
      <c r="F99" s="289">
        <f>'Rent Roll'!E98</f>
        <v>0</v>
      </c>
      <c r="G99" s="154"/>
      <c r="H99" s="154"/>
      <c r="I99" s="244"/>
      <c r="J99" s="287">
        <f t="shared" si="3"/>
        <v>0</v>
      </c>
      <c r="K99" s="287">
        <f t="shared" si="4"/>
        <v>0</v>
      </c>
      <c r="L99" s="325"/>
      <c r="M99" s="326"/>
      <c r="N99" s="325"/>
      <c r="O99" s="326"/>
      <c r="P99" s="244"/>
      <c r="Q99" s="284"/>
    </row>
    <row r="100" spans="1:23" s="219" customFormat="1" hidden="1" outlineLevel="1" x14ac:dyDescent="0.35">
      <c r="A100" s="398">
        <f>'Rent Roll'!A99:B99</f>
        <v>0</v>
      </c>
      <c r="B100" s="399"/>
      <c r="C100" s="288">
        <f>'Rent Roll'!C99</f>
        <v>0</v>
      </c>
      <c r="D100" s="367">
        <f t="shared" si="5"/>
        <v>0</v>
      </c>
      <c r="E100" s="368"/>
      <c r="F100" s="289">
        <f>'Rent Roll'!E99</f>
        <v>0</v>
      </c>
      <c r="G100" s="154"/>
      <c r="H100" s="154"/>
      <c r="I100" s="244"/>
      <c r="J100" s="287">
        <f t="shared" si="3"/>
        <v>0</v>
      </c>
      <c r="K100" s="287">
        <f t="shared" si="4"/>
        <v>0</v>
      </c>
      <c r="L100" s="325"/>
      <c r="M100" s="326"/>
      <c r="N100" s="325"/>
      <c r="O100" s="326"/>
      <c r="P100" s="244"/>
      <c r="Q100" s="284"/>
    </row>
    <row r="101" spans="1:23" s="219" customFormat="1" hidden="1" outlineLevel="1" x14ac:dyDescent="0.35">
      <c r="A101" s="398">
        <f>'Rent Roll'!A100:B100</f>
        <v>0</v>
      </c>
      <c r="B101" s="399"/>
      <c r="C101" s="288">
        <f>'Rent Roll'!C100</f>
        <v>0</v>
      </c>
      <c r="D101" s="367">
        <f t="shared" si="5"/>
        <v>0</v>
      </c>
      <c r="E101" s="368"/>
      <c r="F101" s="289">
        <f>'Rent Roll'!E100</f>
        <v>0</v>
      </c>
      <c r="G101" s="154"/>
      <c r="H101" s="154"/>
      <c r="I101" s="244"/>
      <c r="J101" s="287">
        <f t="shared" si="3"/>
        <v>0</v>
      </c>
      <c r="K101" s="287">
        <f t="shared" si="4"/>
        <v>0</v>
      </c>
      <c r="L101" s="325"/>
      <c r="M101" s="326"/>
      <c r="N101" s="325"/>
      <c r="O101" s="326"/>
      <c r="P101" s="244"/>
      <c r="Q101" s="284"/>
    </row>
    <row r="102" spans="1:23" s="219" customFormat="1" hidden="1" outlineLevel="1" x14ac:dyDescent="0.35">
      <c r="A102" s="398">
        <f>'Rent Roll'!A101:B101</f>
        <v>0</v>
      </c>
      <c r="B102" s="399"/>
      <c r="C102" s="288">
        <f>'Rent Roll'!C101</f>
        <v>0</v>
      </c>
      <c r="D102" s="367">
        <f t="shared" si="5"/>
        <v>0</v>
      </c>
      <c r="E102" s="368"/>
      <c r="F102" s="289">
        <f>'Rent Roll'!E101</f>
        <v>0</v>
      </c>
      <c r="G102" s="154"/>
      <c r="H102" s="154"/>
      <c r="I102" s="244"/>
      <c r="J102" s="287">
        <f t="shared" si="3"/>
        <v>0</v>
      </c>
      <c r="K102" s="287">
        <f t="shared" si="4"/>
        <v>0</v>
      </c>
      <c r="L102" s="325"/>
      <c r="M102" s="326"/>
      <c r="N102" s="325"/>
      <c r="O102" s="326"/>
      <c r="P102" s="244"/>
      <c r="Q102" s="284"/>
    </row>
    <row r="103" spans="1:23" s="219" customFormat="1" ht="12" hidden="1" customHeight="1" outlineLevel="1" x14ac:dyDescent="0.4">
      <c r="A103" s="398">
        <f>'Rent Roll'!A102:B102</f>
        <v>0</v>
      </c>
      <c r="B103" s="399"/>
      <c r="C103" s="288">
        <f>'Rent Roll'!C102</f>
        <v>0</v>
      </c>
      <c r="D103" s="367">
        <f t="shared" si="5"/>
        <v>0</v>
      </c>
      <c r="E103" s="368"/>
      <c r="F103" s="289">
        <f>'Rent Roll'!E102</f>
        <v>0</v>
      </c>
      <c r="G103" s="154"/>
      <c r="H103" s="154"/>
      <c r="I103" s="244"/>
      <c r="J103" s="287">
        <f t="shared" si="3"/>
        <v>0</v>
      </c>
      <c r="K103" s="287">
        <f t="shared" si="4"/>
        <v>0</v>
      </c>
      <c r="L103" s="325"/>
      <c r="M103" s="326"/>
      <c r="N103" s="325"/>
      <c r="O103" s="326"/>
      <c r="P103" s="244"/>
      <c r="Q103" s="284"/>
      <c r="W103" s="221"/>
    </row>
    <row r="104" spans="1:23" s="219" customFormat="1" ht="13.15" hidden="1" outlineLevel="1" x14ac:dyDescent="0.4">
      <c r="A104" s="398">
        <f>'Rent Roll'!A103:B103</f>
        <v>0</v>
      </c>
      <c r="B104" s="399"/>
      <c r="C104" s="288">
        <f>'Rent Roll'!C103</f>
        <v>0</v>
      </c>
      <c r="D104" s="367">
        <f t="shared" si="5"/>
        <v>0</v>
      </c>
      <c r="E104" s="368"/>
      <c r="F104" s="289">
        <f>'Rent Roll'!E103</f>
        <v>0</v>
      </c>
      <c r="G104" s="154"/>
      <c r="H104" s="154"/>
      <c r="I104" s="244"/>
      <c r="J104" s="287">
        <f t="shared" si="3"/>
        <v>0</v>
      </c>
      <c r="K104" s="287">
        <f t="shared" si="4"/>
        <v>0</v>
      </c>
      <c r="L104" s="325"/>
      <c r="M104" s="326"/>
      <c r="N104" s="325"/>
      <c r="O104" s="326"/>
      <c r="P104" s="244"/>
      <c r="Q104" s="284"/>
      <c r="W104" s="221"/>
    </row>
    <row r="105" spans="1:23" s="219" customFormat="1" ht="15" hidden="1" customHeight="1" outlineLevel="1" x14ac:dyDescent="0.4">
      <c r="A105" s="398">
        <f>'Rent Roll'!A104:B104</f>
        <v>0</v>
      </c>
      <c r="B105" s="399"/>
      <c r="C105" s="288">
        <f>'Rent Roll'!C104</f>
        <v>0</v>
      </c>
      <c r="D105" s="367">
        <f t="shared" si="5"/>
        <v>0</v>
      </c>
      <c r="E105" s="368"/>
      <c r="F105" s="289">
        <f>'Rent Roll'!E104</f>
        <v>0</v>
      </c>
      <c r="G105" s="154"/>
      <c r="H105" s="154"/>
      <c r="I105" s="244"/>
      <c r="J105" s="287">
        <f t="shared" si="3"/>
        <v>0</v>
      </c>
      <c r="K105" s="287">
        <f t="shared" si="4"/>
        <v>0</v>
      </c>
      <c r="L105" s="325"/>
      <c r="M105" s="326"/>
      <c r="N105" s="325"/>
      <c r="O105" s="326"/>
      <c r="P105" s="244"/>
      <c r="Q105" s="284"/>
      <c r="W105" s="221"/>
    </row>
    <row r="106" spans="1:23" s="219" customFormat="1" ht="13.15" hidden="1" outlineLevel="1" x14ac:dyDescent="0.4">
      <c r="A106" s="398">
        <f>'Rent Roll'!A105:B105</f>
        <v>0</v>
      </c>
      <c r="B106" s="399"/>
      <c r="C106" s="288">
        <f>'Rent Roll'!C105</f>
        <v>0</v>
      </c>
      <c r="D106" s="367">
        <f t="shared" si="5"/>
        <v>0</v>
      </c>
      <c r="E106" s="368"/>
      <c r="F106" s="289">
        <f>'Rent Roll'!E105</f>
        <v>0</v>
      </c>
      <c r="G106" s="154"/>
      <c r="H106" s="154"/>
      <c r="I106" s="244"/>
      <c r="J106" s="287">
        <f t="shared" si="3"/>
        <v>0</v>
      </c>
      <c r="K106" s="287">
        <f t="shared" si="4"/>
        <v>0</v>
      </c>
      <c r="L106" s="325"/>
      <c r="M106" s="326"/>
      <c r="N106" s="325"/>
      <c r="O106" s="326"/>
      <c r="P106" s="244"/>
      <c r="Q106" s="284"/>
      <c r="W106" s="221"/>
    </row>
    <row r="107" spans="1:23" s="219" customFormat="1" ht="13.15" hidden="1" outlineLevel="1" x14ac:dyDescent="0.4">
      <c r="A107" s="398">
        <f>'Rent Roll'!A106:B106</f>
        <v>0</v>
      </c>
      <c r="B107" s="399"/>
      <c r="C107" s="288">
        <f>'Rent Roll'!C106</f>
        <v>0</v>
      </c>
      <c r="D107" s="367">
        <f t="shared" si="5"/>
        <v>0</v>
      </c>
      <c r="E107" s="368"/>
      <c r="F107" s="289">
        <f>'Rent Roll'!E106</f>
        <v>0</v>
      </c>
      <c r="G107" s="154"/>
      <c r="H107" s="154"/>
      <c r="I107" s="244"/>
      <c r="J107" s="287">
        <f t="shared" si="3"/>
        <v>0</v>
      </c>
      <c r="K107" s="287">
        <f t="shared" si="4"/>
        <v>0</v>
      </c>
      <c r="L107" s="325"/>
      <c r="M107" s="326"/>
      <c r="N107" s="325"/>
      <c r="O107" s="326"/>
      <c r="P107" s="244"/>
      <c r="Q107" s="284"/>
      <c r="W107" s="221"/>
    </row>
    <row r="108" spans="1:23" s="219" customFormat="1" ht="13.15" hidden="1" outlineLevel="1" x14ac:dyDescent="0.4">
      <c r="A108" s="398">
        <f>'Rent Roll'!A107:B107</f>
        <v>0</v>
      </c>
      <c r="B108" s="399"/>
      <c r="C108" s="288">
        <f>'Rent Roll'!C107</f>
        <v>0</v>
      </c>
      <c r="D108" s="367">
        <f t="shared" si="5"/>
        <v>0</v>
      </c>
      <c r="E108" s="368"/>
      <c r="F108" s="289">
        <f>'Rent Roll'!E107</f>
        <v>0</v>
      </c>
      <c r="G108" s="154"/>
      <c r="H108" s="154"/>
      <c r="I108" s="244"/>
      <c r="J108" s="287">
        <f t="shared" si="3"/>
        <v>0</v>
      </c>
      <c r="K108" s="287">
        <f t="shared" si="4"/>
        <v>0</v>
      </c>
      <c r="L108" s="325"/>
      <c r="M108" s="326"/>
      <c r="N108" s="325"/>
      <c r="O108" s="326"/>
      <c r="P108" s="244"/>
      <c r="Q108" s="284"/>
      <c r="W108" s="221"/>
    </row>
    <row r="109" spans="1:23" s="219" customFormat="1" ht="13.15" hidden="1" outlineLevel="1" x14ac:dyDescent="0.4">
      <c r="A109" s="398">
        <f>'Rent Roll'!A108:B108</f>
        <v>0</v>
      </c>
      <c r="B109" s="399"/>
      <c r="C109" s="288">
        <f>'Rent Roll'!C108</f>
        <v>0</v>
      </c>
      <c r="D109" s="367">
        <f t="shared" si="5"/>
        <v>0</v>
      </c>
      <c r="E109" s="368"/>
      <c r="F109" s="289">
        <f>'Rent Roll'!E108</f>
        <v>0</v>
      </c>
      <c r="G109" s="154"/>
      <c r="H109" s="154"/>
      <c r="I109" s="244"/>
      <c r="J109" s="287">
        <f t="shared" si="3"/>
        <v>0</v>
      </c>
      <c r="K109" s="287">
        <f t="shared" si="4"/>
        <v>0</v>
      </c>
      <c r="L109" s="325"/>
      <c r="M109" s="326"/>
      <c r="N109" s="325"/>
      <c r="O109" s="326"/>
      <c r="P109" s="244"/>
      <c r="Q109" s="284"/>
      <c r="W109" s="221"/>
    </row>
    <row r="110" spans="1:23" s="219" customFormat="1" ht="13.15" hidden="1" outlineLevel="1" x14ac:dyDescent="0.4">
      <c r="A110" s="398">
        <f>'Rent Roll'!A109:B109</f>
        <v>0</v>
      </c>
      <c r="B110" s="399"/>
      <c r="C110" s="288">
        <f>'Rent Roll'!C109</f>
        <v>0</v>
      </c>
      <c r="D110" s="367">
        <f t="shared" si="5"/>
        <v>0</v>
      </c>
      <c r="E110" s="368"/>
      <c r="F110" s="289">
        <f>'Rent Roll'!E109</f>
        <v>0</v>
      </c>
      <c r="G110" s="154"/>
      <c r="H110" s="154"/>
      <c r="I110" s="244"/>
      <c r="J110" s="287">
        <f t="shared" si="3"/>
        <v>0</v>
      </c>
      <c r="K110" s="287">
        <f t="shared" si="4"/>
        <v>0</v>
      </c>
      <c r="L110" s="325"/>
      <c r="M110" s="326"/>
      <c r="N110" s="325"/>
      <c r="O110" s="326"/>
      <c r="P110" s="244"/>
      <c r="Q110" s="284"/>
      <c r="W110" s="221"/>
    </row>
    <row r="111" spans="1:23" s="219" customFormat="1" hidden="1" outlineLevel="1" x14ac:dyDescent="0.35">
      <c r="A111" s="398">
        <f>'Rent Roll'!A110:B110</f>
        <v>0</v>
      </c>
      <c r="B111" s="399"/>
      <c r="C111" s="288">
        <f>'Rent Roll'!C110</f>
        <v>0</v>
      </c>
      <c r="D111" s="367">
        <f t="shared" si="5"/>
        <v>0</v>
      </c>
      <c r="E111" s="368"/>
      <c r="F111" s="289">
        <f>'Rent Roll'!E110</f>
        <v>0</v>
      </c>
      <c r="G111" s="154"/>
      <c r="H111" s="154"/>
      <c r="I111" s="244"/>
      <c r="J111" s="287">
        <f t="shared" si="3"/>
        <v>0</v>
      </c>
      <c r="K111" s="287">
        <f t="shared" si="4"/>
        <v>0</v>
      </c>
      <c r="L111" s="325"/>
      <c r="M111" s="326"/>
      <c r="N111" s="325"/>
      <c r="O111" s="326"/>
      <c r="P111" s="244"/>
      <c r="Q111" s="284"/>
    </row>
    <row r="112" spans="1:23" s="219" customFormat="1" hidden="1" outlineLevel="1" x14ac:dyDescent="0.35">
      <c r="A112" s="398">
        <f>'Rent Roll'!A111:B111</f>
        <v>0</v>
      </c>
      <c r="B112" s="399"/>
      <c r="C112" s="288">
        <f>'Rent Roll'!C111</f>
        <v>0</v>
      </c>
      <c r="D112" s="367">
        <f t="shared" si="5"/>
        <v>0</v>
      </c>
      <c r="E112" s="368"/>
      <c r="F112" s="289">
        <f>'Rent Roll'!E111</f>
        <v>0</v>
      </c>
      <c r="G112" s="154"/>
      <c r="H112" s="154"/>
      <c r="I112" s="244"/>
      <c r="J112" s="287">
        <f t="shared" si="3"/>
        <v>0</v>
      </c>
      <c r="K112" s="287">
        <f t="shared" si="4"/>
        <v>0</v>
      </c>
      <c r="L112" s="325"/>
      <c r="M112" s="326"/>
      <c r="N112" s="325"/>
      <c r="O112" s="326"/>
      <c r="P112" s="244"/>
      <c r="Q112" s="284"/>
    </row>
    <row r="113" spans="1:23" s="219" customFormat="1" hidden="1" outlineLevel="1" x14ac:dyDescent="0.35">
      <c r="A113" s="398">
        <f>'Rent Roll'!A112:B112</f>
        <v>0</v>
      </c>
      <c r="B113" s="399"/>
      <c r="C113" s="288">
        <f>'Rent Roll'!C112</f>
        <v>0</v>
      </c>
      <c r="D113" s="367">
        <f t="shared" si="5"/>
        <v>0</v>
      </c>
      <c r="E113" s="368"/>
      <c r="F113" s="289">
        <f>'Rent Roll'!E112</f>
        <v>0</v>
      </c>
      <c r="G113" s="154"/>
      <c r="H113" s="154"/>
      <c r="I113" s="244"/>
      <c r="J113" s="287">
        <f t="shared" si="3"/>
        <v>0</v>
      </c>
      <c r="K113" s="287">
        <f t="shared" si="4"/>
        <v>0</v>
      </c>
      <c r="L113" s="285"/>
      <c r="M113" s="286"/>
      <c r="N113" s="285"/>
      <c r="O113" s="286"/>
      <c r="P113" s="244"/>
      <c r="Q113" s="284"/>
    </row>
    <row r="114" spans="1:23" s="219" customFormat="1" hidden="1" outlineLevel="1" x14ac:dyDescent="0.35">
      <c r="A114" s="398">
        <f>'Rent Roll'!A113:B113</f>
        <v>0</v>
      </c>
      <c r="B114" s="399"/>
      <c r="C114" s="288">
        <f>'Rent Roll'!C113</f>
        <v>0</v>
      </c>
      <c r="D114" s="367">
        <f t="shared" si="5"/>
        <v>0</v>
      </c>
      <c r="E114" s="368"/>
      <c r="F114" s="289">
        <f>'Rent Roll'!E113</f>
        <v>0</v>
      </c>
      <c r="G114" s="154"/>
      <c r="H114" s="154"/>
      <c r="I114" s="244"/>
      <c r="J114" s="287">
        <f t="shared" si="3"/>
        <v>0</v>
      </c>
      <c r="K114" s="287">
        <f t="shared" si="4"/>
        <v>0</v>
      </c>
      <c r="L114" s="285"/>
      <c r="M114" s="286"/>
      <c r="N114" s="285"/>
      <c r="O114" s="286"/>
      <c r="P114" s="244"/>
      <c r="Q114" s="284"/>
    </row>
    <row r="115" spans="1:23" s="219" customFormat="1" hidden="1" outlineLevel="1" x14ac:dyDescent="0.35">
      <c r="A115" s="398">
        <f>'Rent Roll'!A114:B114</f>
        <v>0</v>
      </c>
      <c r="B115" s="399"/>
      <c r="C115" s="288">
        <f>'Rent Roll'!C114</f>
        <v>0</v>
      </c>
      <c r="D115" s="367">
        <f t="shared" si="5"/>
        <v>0</v>
      </c>
      <c r="E115" s="368"/>
      <c r="F115" s="289">
        <f>'Rent Roll'!E114</f>
        <v>0</v>
      </c>
      <c r="G115" s="154"/>
      <c r="H115" s="154"/>
      <c r="I115" s="244"/>
      <c r="J115" s="287">
        <f t="shared" si="3"/>
        <v>0</v>
      </c>
      <c r="K115" s="287">
        <f t="shared" si="4"/>
        <v>0</v>
      </c>
      <c r="L115" s="285"/>
      <c r="M115" s="286"/>
      <c r="N115" s="285"/>
      <c r="O115" s="286"/>
      <c r="P115" s="244"/>
      <c r="Q115" s="284"/>
    </row>
    <row r="116" spans="1:23" s="219" customFormat="1" hidden="1" outlineLevel="1" x14ac:dyDescent="0.35">
      <c r="A116" s="398">
        <f>'Rent Roll'!A115:B115</f>
        <v>0</v>
      </c>
      <c r="B116" s="399"/>
      <c r="C116" s="288">
        <f>'Rent Roll'!C115</f>
        <v>0</v>
      </c>
      <c r="D116" s="367">
        <f t="shared" si="5"/>
        <v>0</v>
      </c>
      <c r="E116" s="368"/>
      <c r="F116" s="289">
        <f>'Rent Roll'!E115</f>
        <v>0</v>
      </c>
      <c r="G116" s="154"/>
      <c r="H116" s="154"/>
      <c r="I116" s="244"/>
      <c r="J116" s="287">
        <f t="shared" si="3"/>
        <v>0</v>
      </c>
      <c r="K116" s="287">
        <f t="shared" si="4"/>
        <v>0</v>
      </c>
      <c r="L116" s="325"/>
      <c r="M116" s="326"/>
      <c r="N116" s="325"/>
      <c r="O116" s="326"/>
      <c r="P116" s="244"/>
      <c r="Q116" s="284"/>
    </row>
    <row r="117" spans="1:23" s="219" customFormat="1" hidden="1" outlineLevel="1" x14ac:dyDescent="0.35">
      <c r="A117" s="398">
        <f>'Rent Roll'!A116:B116</f>
        <v>0</v>
      </c>
      <c r="B117" s="399"/>
      <c r="C117" s="288">
        <f>'Rent Roll'!C116</f>
        <v>0</v>
      </c>
      <c r="D117" s="367">
        <f t="shared" si="5"/>
        <v>0</v>
      </c>
      <c r="E117" s="368"/>
      <c r="F117" s="289">
        <f>'Rent Roll'!E116</f>
        <v>0</v>
      </c>
      <c r="G117" s="154"/>
      <c r="H117" s="154"/>
      <c r="I117" s="244"/>
      <c r="J117" s="287">
        <f t="shared" si="3"/>
        <v>0</v>
      </c>
      <c r="K117" s="287">
        <f t="shared" si="4"/>
        <v>0</v>
      </c>
      <c r="L117" s="325"/>
      <c r="M117" s="326"/>
      <c r="N117" s="325"/>
      <c r="O117" s="326"/>
      <c r="P117" s="244"/>
      <c r="Q117" s="284"/>
    </row>
    <row r="118" spans="1:23" s="219" customFormat="1" hidden="1" outlineLevel="1" x14ac:dyDescent="0.35">
      <c r="A118" s="398">
        <f>'Rent Roll'!A117:B117</f>
        <v>0</v>
      </c>
      <c r="B118" s="399"/>
      <c r="C118" s="288">
        <f>'Rent Roll'!C117</f>
        <v>0</v>
      </c>
      <c r="D118" s="367">
        <f t="shared" si="5"/>
        <v>0</v>
      </c>
      <c r="E118" s="368"/>
      <c r="F118" s="289">
        <f>'Rent Roll'!E117</f>
        <v>0</v>
      </c>
      <c r="G118" s="154"/>
      <c r="H118" s="154"/>
      <c r="I118" s="244"/>
      <c r="J118" s="287">
        <f t="shared" si="3"/>
        <v>0</v>
      </c>
      <c r="K118" s="287">
        <f t="shared" si="4"/>
        <v>0</v>
      </c>
      <c r="L118" s="325"/>
      <c r="M118" s="326"/>
      <c r="N118" s="325"/>
      <c r="O118" s="326"/>
      <c r="P118" s="244"/>
      <c r="Q118" s="284"/>
    </row>
    <row r="119" spans="1:23" s="219" customFormat="1" hidden="1" outlineLevel="1" x14ac:dyDescent="0.35">
      <c r="A119" s="398">
        <f>'Rent Roll'!A118:B118</f>
        <v>0</v>
      </c>
      <c r="B119" s="399"/>
      <c r="C119" s="288">
        <f>'Rent Roll'!C118</f>
        <v>0</v>
      </c>
      <c r="D119" s="367">
        <f t="shared" si="5"/>
        <v>0</v>
      </c>
      <c r="E119" s="368"/>
      <c r="F119" s="289">
        <f>'Rent Roll'!E118</f>
        <v>0</v>
      </c>
      <c r="G119" s="154"/>
      <c r="H119" s="154"/>
      <c r="I119" s="244"/>
      <c r="J119" s="287">
        <f t="shared" si="3"/>
        <v>0</v>
      </c>
      <c r="K119" s="287">
        <f t="shared" si="4"/>
        <v>0</v>
      </c>
      <c r="L119" s="325"/>
      <c r="M119" s="326"/>
      <c r="N119" s="325"/>
      <c r="O119" s="326"/>
      <c r="P119" s="244"/>
      <c r="Q119" s="284"/>
    </row>
    <row r="120" spans="1:23" s="219" customFormat="1" hidden="1" outlineLevel="1" x14ac:dyDescent="0.35">
      <c r="A120" s="398">
        <f>'Rent Roll'!A119:B119</f>
        <v>0</v>
      </c>
      <c r="B120" s="399"/>
      <c r="C120" s="288">
        <f>'Rent Roll'!C119</f>
        <v>0</v>
      </c>
      <c r="D120" s="367">
        <f t="shared" si="5"/>
        <v>0</v>
      </c>
      <c r="E120" s="368"/>
      <c r="F120" s="289">
        <f>'Rent Roll'!E119</f>
        <v>0</v>
      </c>
      <c r="G120" s="154"/>
      <c r="H120" s="154"/>
      <c r="I120" s="244"/>
      <c r="J120" s="287">
        <f t="shared" si="3"/>
        <v>0</v>
      </c>
      <c r="K120" s="287">
        <f t="shared" si="4"/>
        <v>0</v>
      </c>
      <c r="L120" s="325"/>
      <c r="M120" s="326"/>
      <c r="N120" s="325"/>
      <c r="O120" s="326"/>
      <c r="P120" s="244"/>
      <c r="Q120" s="284"/>
    </row>
    <row r="121" spans="1:23" s="219" customFormat="1" hidden="1" outlineLevel="1" x14ac:dyDescent="0.35">
      <c r="A121" s="398">
        <f>'Rent Roll'!A120:B120</f>
        <v>0</v>
      </c>
      <c r="B121" s="399"/>
      <c r="C121" s="288">
        <f>'Rent Roll'!C120</f>
        <v>0</v>
      </c>
      <c r="D121" s="367">
        <f t="shared" si="5"/>
        <v>0</v>
      </c>
      <c r="E121" s="368"/>
      <c r="F121" s="289">
        <f>'Rent Roll'!E120</f>
        <v>0</v>
      </c>
      <c r="G121" s="154"/>
      <c r="H121" s="154"/>
      <c r="I121" s="244"/>
      <c r="J121" s="287">
        <f t="shared" si="3"/>
        <v>0</v>
      </c>
      <c r="K121" s="287">
        <f t="shared" si="4"/>
        <v>0</v>
      </c>
      <c r="L121" s="325"/>
      <c r="M121" s="326"/>
      <c r="N121" s="325"/>
      <c r="O121" s="326"/>
      <c r="P121" s="244"/>
      <c r="Q121" s="284"/>
    </row>
    <row r="122" spans="1:23" s="219" customFormat="1" ht="12" hidden="1" customHeight="1" outlineLevel="1" x14ac:dyDescent="0.4">
      <c r="A122" s="398">
        <f>'Rent Roll'!A121:B121</f>
        <v>0</v>
      </c>
      <c r="B122" s="399"/>
      <c r="C122" s="288">
        <f>'Rent Roll'!C121</f>
        <v>0</v>
      </c>
      <c r="D122" s="367">
        <f t="shared" si="5"/>
        <v>0</v>
      </c>
      <c r="E122" s="368"/>
      <c r="F122" s="289">
        <f>'Rent Roll'!E121</f>
        <v>0</v>
      </c>
      <c r="G122" s="154"/>
      <c r="H122" s="154"/>
      <c r="I122" s="244"/>
      <c r="J122" s="287">
        <f t="shared" si="3"/>
        <v>0</v>
      </c>
      <c r="K122" s="287">
        <f t="shared" si="4"/>
        <v>0</v>
      </c>
      <c r="L122" s="325"/>
      <c r="M122" s="326"/>
      <c r="N122" s="325"/>
      <c r="O122" s="326"/>
      <c r="P122" s="244"/>
      <c r="Q122" s="284"/>
      <c r="W122" s="221"/>
    </row>
    <row r="123" spans="1:23" s="219" customFormat="1" ht="13.15" hidden="1" outlineLevel="1" x14ac:dyDescent="0.4">
      <c r="A123" s="398">
        <f>'Rent Roll'!A122:B122</f>
        <v>0</v>
      </c>
      <c r="B123" s="399"/>
      <c r="C123" s="288">
        <f>'Rent Roll'!C122</f>
        <v>0</v>
      </c>
      <c r="D123" s="367">
        <f t="shared" si="5"/>
        <v>0</v>
      </c>
      <c r="E123" s="368"/>
      <c r="F123" s="289">
        <f>'Rent Roll'!E122</f>
        <v>0</v>
      </c>
      <c r="G123" s="154"/>
      <c r="H123" s="154"/>
      <c r="I123" s="244"/>
      <c r="J123" s="287">
        <f t="shared" si="3"/>
        <v>0</v>
      </c>
      <c r="K123" s="287">
        <f t="shared" si="4"/>
        <v>0</v>
      </c>
      <c r="L123" s="325"/>
      <c r="M123" s="326"/>
      <c r="N123" s="325"/>
      <c r="O123" s="326"/>
      <c r="P123" s="244"/>
      <c r="Q123" s="284"/>
      <c r="W123" s="221"/>
    </row>
    <row r="124" spans="1:23" s="219" customFormat="1" ht="15" hidden="1" customHeight="1" outlineLevel="1" x14ac:dyDescent="0.4">
      <c r="A124" s="398">
        <f>'Rent Roll'!A123:B123</f>
        <v>0</v>
      </c>
      <c r="B124" s="399"/>
      <c r="C124" s="288">
        <f>'Rent Roll'!C123</f>
        <v>0</v>
      </c>
      <c r="D124" s="367">
        <f t="shared" si="5"/>
        <v>0</v>
      </c>
      <c r="E124" s="368"/>
      <c r="F124" s="289">
        <f>'Rent Roll'!E123</f>
        <v>0</v>
      </c>
      <c r="G124" s="154"/>
      <c r="H124" s="154"/>
      <c r="I124" s="244"/>
      <c r="J124" s="287">
        <f t="shared" si="3"/>
        <v>0</v>
      </c>
      <c r="K124" s="287">
        <f t="shared" si="4"/>
        <v>0</v>
      </c>
      <c r="L124" s="325"/>
      <c r="M124" s="326"/>
      <c r="N124" s="325"/>
      <c r="O124" s="326"/>
      <c r="P124" s="244"/>
      <c r="Q124" s="284"/>
      <c r="W124" s="221"/>
    </row>
    <row r="125" spans="1:23" s="219" customFormat="1" ht="13.15" hidden="1" outlineLevel="1" x14ac:dyDescent="0.4">
      <c r="A125" s="398">
        <f>'Rent Roll'!A124:B124</f>
        <v>0</v>
      </c>
      <c r="B125" s="399"/>
      <c r="C125" s="288">
        <f>'Rent Roll'!C124</f>
        <v>0</v>
      </c>
      <c r="D125" s="367">
        <f t="shared" si="5"/>
        <v>0</v>
      </c>
      <c r="E125" s="368"/>
      <c r="F125" s="289">
        <f>'Rent Roll'!E124</f>
        <v>0</v>
      </c>
      <c r="G125" s="154"/>
      <c r="H125" s="154"/>
      <c r="I125" s="244"/>
      <c r="J125" s="287">
        <f t="shared" si="3"/>
        <v>0</v>
      </c>
      <c r="K125" s="287">
        <f t="shared" si="4"/>
        <v>0</v>
      </c>
      <c r="L125" s="325"/>
      <c r="M125" s="326"/>
      <c r="N125" s="325"/>
      <c r="O125" s="326"/>
      <c r="P125" s="244"/>
      <c r="Q125" s="284"/>
      <c r="W125" s="221"/>
    </row>
    <row r="126" spans="1:23" s="219" customFormat="1" ht="13.15" hidden="1" outlineLevel="1" x14ac:dyDescent="0.4">
      <c r="A126" s="398">
        <f>'Rent Roll'!A125:B125</f>
        <v>0</v>
      </c>
      <c r="B126" s="399"/>
      <c r="C126" s="288">
        <f>'Rent Roll'!C125</f>
        <v>0</v>
      </c>
      <c r="D126" s="367">
        <f t="shared" si="5"/>
        <v>0</v>
      </c>
      <c r="E126" s="368"/>
      <c r="F126" s="289">
        <f>'Rent Roll'!E125</f>
        <v>0</v>
      </c>
      <c r="G126" s="154"/>
      <c r="H126" s="154"/>
      <c r="I126" s="244"/>
      <c r="J126" s="287">
        <f t="shared" si="3"/>
        <v>0</v>
      </c>
      <c r="K126" s="287">
        <f t="shared" si="4"/>
        <v>0</v>
      </c>
      <c r="L126" s="325"/>
      <c r="M126" s="326"/>
      <c r="N126" s="325"/>
      <c r="O126" s="326"/>
      <c r="P126" s="244"/>
      <c r="Q126" s="284"/>
      <c r="W126" s="221"/>
    </row>
    <row r="127" spans="1:23" s="219" customFormat="1" ht="13.15" hidden="1" outlineLevel="1" x14ac:dyDescent="0.4">
      <c r="A127" s="398">
        <f>'Rent Roll'!A126:B126</f>
        <v>0</v>
      </c>
      <c r="B127" s="399"/>
      <c r="C127" s="288">
        <f>'Rent Roll'!C126</f>
        <v>0</v>
      </c>
      <c r="D127" s="367">
        <f t="shared" si="5"/>
        <v>0</v>
      </c>
      <c r="E127" s="368"/>
      <c r="F127" s="289">
        <f>'Rent Roll'!E126</f>
        <v>0</v>
      </c>
      <c r="G127" s="154"/>
      <c r="H127" s="154"/>
      <c r="I127" s="244"/>
      <c r="J127" s="287">
        <f t="shared" si="3"/>
        <v>0</v>
      </c>
      <c r="K127" s="287">
        <f t="shared" si="4"/>
        <v>0</v>
      </c>
      <c r="L127" s="325"/>
      <c r="M127" s="326"/>
      <c r="N127" s="325"/>
      <c r="O127" s="326"/>
      <c r="P127" s="244"/>
      <c r="Q127" s="284"/>
      <c r="W127" s="221"/>
    </row>
    <row r="128" spans="1:23" s="219" customFormat="1" ht="13.15" hidden="1" outlineLevel="1" x14ac:dyDescent="0.4">
      <c r="A128" s="398">
        <f>'Rent Roll'!A127:B127</f>
        <v>0</v>
      </c>
      <c r="B128" s="399"/>
      <c r="C128" s="288">
        <f>'Rent Roll'!C127</f>
        <v>0</v>
      </c>
      <c r="D128" s="367">
        <f t="shared" si="5"/>
        <v>0</v>
      </c>
      <c r="E128" s="368"/>
      <c r="F128" s="289">
        <f>'Rent Roll'!E127</f>
        <v>0</v>
      </c>
      <c r="G128" s="154"/>
      <c r="H128" s="154"/>
      <c r="I128" s="244"/>
      <c r="J128" s="287">
        <f t="shared" si="3"/>
        <v>0</v>
      </c>
      <c r="K128" s="287">
        <f t="shared" si="4"/>
        <v>0</v>
      </c>
      <c r="L128" s="325"/>
      <c r="M128" s="326"/>
      <c r="N128" s="325"/>
      <c r="O128" s="326"/>
      <c r="P128" s="244"/>
      <c r="Q128" s="284"/>
      <c r="W128" s="221"/>
    </row>
    <row r="129" spans="1:23" s="219" customFormat="1" ht="13.15" hidden="1" outlineLevel="1" x14ac:dyDescent="0.4">
      <c r="A129" s="398">
        <f>'Rent Roll'!A128:B128</f>
        <v>0</v>
      </c>
      <c r="B129" s="399"/>
      <c r="C129" s="288">
        <f>'Rent Roll'!C128</f>
        <v>0</v>
      </c>
      <c r="D129" s="367">
        <f t="shared" si="5"/>
        <v>0</v>
      </c>
      <c r="E129" s="368"/>
      <c r="F129" s="289">
        <f>'Rent Roll'!E128</f>
        <v>0</v>
      </c>
      <c r="G129" s="154"/>
      <c r="H129" s="154"/>
      <c r="I129" s="244"/>
      <c r="J129" s="287">
        <f t="shared" si="3"/>
        <v>0</v>
      </c>
      <c r="K129" s="287">
        <f t="shared" si="4"/>
        <v>0</v>
      </c>
      <c r="L129" s="325"/>
      <c r="M129" s="326"/>
      <c r="N129" s="325"/>
      <c r="O129" s="326"/>
      <c r="P129" s="244"/>
      <c r="Q129" s="284"/>
      <c r="W129" s="221"/>
    </row>
    <row r="130" spans="1:23" s="219" customFormat="1" hidden="1" outlineLevel="1" x14ac:dyDescent="0.35">
      <c r="A130" s="398">
        <f>'Rent Roll'!A129:B129</f>
        <v>0</v>
      </c>
      <c r="B130" s="399"/>
      <c r="C130" s="288">
        <f>'Rent Roll'!C129</f>
        <v>0</v>
      </c>
      <c r="D130" s="367">
        <f t="shared" si="5"/>
        <v>0</v>
      </c>
      <c r="E130" s="368"/>
      <c r="F130" s="289">
        <f>'Rent Roll'!E129</f>
        <v>0</v>
      </c>
      <c r="G130" s="154"/>
      <c r="H130" s="154"/>
      <c r="I130" s="244"/>
      <c r="J130" s="287">
        <f t="shared" si="3"/>
        <v>0</v>
      </c>
      <c r="K130" s="287">
        <f t="shared" si="4"/>
        <v>0</v>
      </c>
      <c r="L130" s="325"/>
      <c r="M130" s="326"/>
      <c r="N130" s="325"/>
      <c r="O130" s="326"/>
      <c r="P130" s="244"/>
      <c r="Q130" s="284"/>
    </row>
    <row r="131" spans="1:23" s="219" customFormat="1" hidden="1" outlineLevel="1" x14ac:dyDescent="0.35">
      <c r="A131" s="398">
        <f>'Rent Roll'!A130:B130</f>
        <v>0</v>
      </c>
      <c r="B131" s="399"/>
      <c r="C131" s="288">
        <f>'Rent Roll'!C130</f>
        <v>0</v>
      </c>
      <c r="D131" s="367">
        <f t="shared" si="5"/>
        <v>0</v>
      </c>
      <c r="E131" s="368"/>
      <c r="F131" s="289">
        <f>'Rent Roll'!E130</f>
        <v>0</v>
      </c>
      <c r="G131" s="154"/>
      <c r="H131" s="154"/>
      <c r="I131" s="244"/>
      <c r="J131" s="287">
        <f t="shared" si="3"/>
        <v>0</v>
      </c>
      <c r="K131" s="287">
        <f t="shared" si="4"/>
        <v>0</v>
      </c>
      <c r="L131" s="325"/>
      <c r="M131" s="326"/>
      <c r="N131" s="325"/>
      <c r="O131" s="326"/>
      <c r="P131" s="244"/>
      <c r="Q131" s="284"/>
    </row>
    <row r="132" spans="1:23" s="219" customFormat="1" hidden="1" outlineLevel="1" x14ac:dyDescent="0.35">
      <c r="A132" s="398">
        <f>'Rent Roll'!A131:B131</f>
        <v>0</v>
      </c>
      <c r="B132" s="399"/>
      <c r="C132" s="288">
        <f>'Rent Roll'!C131</f>
        <v>0</v>
      </c>
      <c r="D132" s="367">
        <f t="shared" si="5"/>
        <v>0</v>
      </c>
      <c r="E132" s="368"/>
      <c r="F132" s="289">
        <f>'Rent Roll'!E131</f>
        <v>0</v>
      </c>
      <c r="G132" s="154"/>
      <c r="H132" s="154"/>
      <c r="I132" s="244"/>
      <c r="J132" s="287">
        <f t="shared" si="3"/>
        <v>0</v>
      </c>
      <c r="K132" s="287">
        <f t="shared" si="4"/>
        <v>0</v>
      </c>
      <c r="L132" s="285"/>
      <c r="M132" s="286"/>
      <c r="N132" s="285"/>
      <c r="O132" s="286"/>
      <c r="P132" s="244"/>
      <c r="Q132" s="284"/>
    </row>
    <row r="133" spans="1:23" s="219" customFormat="1" hidden="1" outlineLevel="1" x14ac:dyDescent="0.35">
      <c r="A133" s="398">
        <f>'Rent Roll'!A132:B132</f>
        <v>0</v>
      </c>
      <c r="B133" s="399"/>
      <c r="C133" s="288">
        <f>'Rent Roll'!C132</f>
        <v>0</v>
      </c>
      <c r="D133" s="367">
        <f t="shared" si="5"/>
        <v>0</v>
      </c>
      <c r="E133" s="368"/>
      <c r="F133" s="289">
        <f>'Rent Roll'!E132</f>
        <v>0</v>
      </c>
      <c r="G133" s="154"/>
      <c r="H133" s="154"/>
      <c r="I133" s="244"/>
      <c r="J133" s="287">
        <f t="shared" si="3"/>
        <v>0</v>
      </c>
      <c r="K133" s="287">
        <f t="shared" si="4"/>
        <v>0</v>
      </c>
      <c r="L133" s="285"/>
      <c r="M133" s="286"/>
      <c r="N133" s="285"/>
      <c r="O133" s="286"/>
      <c r="P133" s="244"/>
      <c r="Q133" s="284"/>
    </row>
    <row r="134" spans="1:23" s="219" customFormat="1" hidden="1" outlineLevel="1" x14ac:dyDescent="0.35">
      <c r="A134" s="398">
        <f>'Rent Roll'!A133:B133</f>
        <v>0</v>
      </c>
      <c r="B134" s="399"/>
      <c r="C134" s="288">
        <f>'Rent Roll'!C133</f>
        <v>0</v>
      </c>
      <c r="D134" s="367">
        <f t="shared" si="5"/>
        <v>0</v>
      </c>
      <c r="E134" s="368"/>
      <c r="F134" s="289">
        <f>'Rent Roll'!E133</f>
        <v>0</v>
      </c>
      <c r="G134" s="154"/>
      <c r="H134" s="154"/>
      <c r="I134" s="244"/>
      <c r="J134" s="287">
        <f t="shared" si="3"/>
        <v>0</v>
      </c>
      <c r="K134" s="287">
        <f t="shared" si="4"/>
        <v>0</v>
      </c>
      <c r="L134" s="285"/>
      <c r="M134" s="286"/>
      <c r="N134" s="285"/>
      <c r="O134" s="286"/>
      <c r="P134" s="244"/>
      <c r="Q134" s="284"/>
    </row>
    <row r="135" spans="1:23" s="219" customFormat="1" hidden="1" outlineLevel="1" x14ac:dyDescent="0.35">
      <c r="A135" s="398">
        <f>'Rent Roll'!A134:B134</f>
        <v>0</v>
      </c>
      <c r="B135" s="399"/>
      <c r="C135" s="288">
        <f>'Rent Roll'!C134</f>
        <v>0</v>
      </c>
      <c r="D135" s="367">
        <f t="shared" si="5"/>
        <v>0</v>
      </c>
      <c r="E135" s="368"/>
      <c r="F135" s="289">
        <f>'Rent Roll'!E134</f>
        <v>0</v>
      </c>
      <c r="G135" s="154"/>
      <c r="H135" s="154"/>
      <c r="I135" s="244"/>
      <c r="J135" s="287">
        <f t="shared" si="3"/>
        <v>0</v>
      </c>
      <c r="K135" s="287">
        <f t="shared" si="4"/>
        <v>0</v>
      </c>
      <c r="L135" s="325"/>
      <c r="M135" s="326"/>
      <c r="N135" s="325"/>
      <c r="O135" s="326"/>
      <c r="P135" s="244"/>
      <c r="Q135" s="284"/>
    </row>
    <row r="136" spans="1:23" s="219" customFormat="1" hidden="1" outlineLevel="1" x14ac:dyDescent="0.35">
      <c r="A136" s="398">
        <f>'Rent Roll'!A135:B135</f>
        <v>0</v>
      </c>
      <c r="B136" s="399"/>
      <c r="C136" s="288">
        <f>'Rent Roll'!C135</f>
        <v>0</v>
      </c>
      <c r="D136" s="367">
        <f t="shared" si="5"/>
        <v>0</v>
      </c>
      <c r="E136" s="368"/>
      <c r="F136" s="289">
        <f>'Rent Roll'!E135</f>
        <v>0</v>
      </c>
      <c r="G136" s="154"/>
      <c r="H136" s="154"/>
      <c r="I136" s="244"/>
      <c r="J136" s="287">
        <f t="shared" si="3"/>
        <v>0</v>
      </c>
      <c r="K136" s="287">
        <f t="shared" si="4"/>
        <v>0</v>
      </c>
      <c r="L136" s="325"/>
      <c r="M136" s="326"/>
      <c r="N136" s="325"/>
      <c r="O136" s="326"/>
      <c r="P136" s="244"/>
      <c r="Q136" s="284"/>
    </row>
    <row r="137" spans="1:23" s="219" customFormat="1" hidden="1" outlineLevel="1" x14ac:dyDescent="0.35">
      <c r="A137" s="398">
        <f>'Rent Roll'!A136:B136</f>
        <v>0</v>
      </c>
      <c r="B137" s="399"/>
      <c r="C137" s="288">
        <f>'Rent Roll'!C136</f>
        <v>0</v>
      </c>
      <c r="D137" s="367">
        <f t="shared" si="5"/>
        <v>0</v>
      </c>
      <c r="E137" s="368"/>
      <c r="F137" s="289">
        <f>'Rent Roll'!E136</f>
        <v>0</v>
      </c>
      <c r="G137" s="154"/>
      <c r="H137" s="154"/>
      <c r="I137" s="244"/>
      <c r="J137" s="287">
        <f t="shared" si="3"/>
        <v>0</v>
      </c>
      <c r="K137" s="287">
        <f t="shared" si="4"/>
        <v>0</v>
      </c>
      <c r="L137" s="325"/>
      <c r="M137" s="326"/>
      <c r="N137" s="325"/>
      <c r="O137" s="326"/>
      <c r="P137" s="244"/>
      <c r="Q137" s="284"/>
    </row>
    <row r="138" spans="1:23" s="219" customFormat="1" hidden="1" outlineLevel="1" x14ac:dyDescent="0.35">
      <c r="A138" s="398">
        <f>'Rent Roll'!A137:B137</f>
        <v>0</v>
      </c>
      <c r="B138" s="399"/>
      <c r="C138" s="288">
        <f>'Rent Roll'!C137</f>
        <v>0</v>
      </c>
      <c r="D138" s="367">
        <f t="shared" si="5"/>
        <v>0</v>
      </c>
      <c r="E138" s="368"/>
      <c r="F138" s="289">
        <f>'Rent Roll'!E137</f>
        <v>0</v>
      </c>
      <c r="G138" s="154"/>
      <c r="H138" s="154"/>
      <c r="I138" s="244"/>
      <c r="J138" s="287">
        <f t="shared" ref="J138:J201" si="6">(H138-G138)*0.75</f>
        <v>0</v>
      </c>
      <c r="K138" s="287">
        <f t="shared" ref="K138:K201" si="7">IF(D138="YES",F138-J138,F138)</f>
        <v>0</v>
      </c>
      <c r="L138" s="325"/>
      <c r="M138" s="326"/>
      <c r="N138" s="325"/>
      <c r="O138" s="326"/>
      <c r="P138" s="244"/>
      <c r="Q138" s="284"/>
    </row>
    <row r="139" spans="1:23" s="219" customFormat="1" hidden="1" outlineLevel="1" x14ac:dyDescent="0.35">
      <c r="A139" s="398">
        <f>'Rent Roll'!A138:B138</f>
        <v>0</v>
      </c>
      <c r="B139" s="399"/>
      <c r="C139" s="288">
        <f>'Rent Roll'!C138</f>
        <v>0</v>
      </c>
      <c r="D139" s="367">
        <f t="shared" ref="D139:D202" si="8">$F$7</f>
        <v>0</v>
      </c>
      <c r="E139" s="368"/>
      <c r="F139" s="289">
        <f>'Rent Roll'!E138</f>
        <v>0</v>
      </c>
      <c r="G139" s="154"/>
      <c r="H139" s="154"/>
      <c r="I139" s="244"/>
      <c r="J139" s="287">
        <f t="shared" si="6"/>
        <v>0</v>
      </c>
      <c r="K139" s="287">
        <f t="shared" si="7"/>
        <v>0</v>
      </c>
      <c r="L139" s="325"/>
      <c r="M139" s="326"/>
      <c r="N139" s="325"/>
      <c r="O139" s="326"/>
      <c r="P139" s="244"/>
      <c r="Q139" s="284"/>
    </row>
    <row r="140" spans="1:23" s="219" customFormat="1" hidden="1" outlineLevel="1" x14ac:dyDescent="0.35">
      <c r="A140" s="398">
        <f>'Rent Roll'!A139:B139</f>
        <v>0</v>
      </c>
      <c r="B140" s="399"/>
      <c r="C140" s="288">
        <f>'Rent Roll'!C139</f>
        <v>0</v>
      </c>
      <c r="D140" s="367">
        <f t="shared" si="8"/>
        <v>0</v>
      </c>
      <c r="E140" s="368"/>
      <c r="F140" s="289">
        <f>'Rent Roll'!E139</f>
        <v>0</v>
      </c>
      <c r="G140" s="154"/>
      <c r="H140" s="154"/>
      <c r="I140" s="244"/>
      <c r="J140" s="287">
        <f t="shared" si="6"/>
        <v>0</v>
      </c>
      <c r="K140" s="287">
        <f t="shared" si="7"/>
        <v>0</v>
      </c>
      <c r="L140" s="325"/>
      <c r="M140" s="326"/>
      <c r="N140" s="325"/>
      <c r="O140" s="326"/>
      <c r="P140" s="244"/>
      <c r="Q140" s="284"/>
    </row>
    <row r="141" spans="1:23" s="219" customFormat="1" ht="12" hidden="1" customHeight="1" outlineLevel="1" x14ac:dyDescent="0.4">
      <c r="A141" s="398">
        <f>'Rent Roll'!A140:B140</f>
        <v>0</v>
      </c>
      <c r="B141" s="399"/>
      <c r="C141" s="288">
        <f>'Rent Roll'!C140</f>
        <v>0</v>
      </c>
      <c r="D141" s="367">
        <f t="shared" si="8"/>
        <v>0</v>
      </c>
      <c r="E141" s="368"/>
      <c r="F141" s="289">
        <f>'Rent Roll'!E140</f>
        <v>0</v>
      </c>
      <c r="G141" s="154"/>
      <c r="H141" s="154"/>
      <c r="I141" s="244"/>
      <c r="J141" s="287">
        <f t="shared" si="6"/>
        <v>0</v>
      </c>
      <c r="K141" s="287">
        <f t="shared" si="7"/>
        <v>0</v>
      </c>
      <c r="L141" s="325"/>
      <c r="M141" s="326"/>
      <c r="N141" s="325"/>
      <c r="O141" s="326"/>
      <c r="P141" s="244"/>
      <c r="Q141" s="284"/>
      <c r="W141" s="221"/>
    </row>
    <row r="142" spans="1:23" s="219" customFormat="1" ht="13.15" hidden="1" outlineLevel="1" x14ac:dyDescent="0.4">
      <c r="A142" s="398">
        <f>'Rent Roll'!A141:B141</f>
        <v>0</v>
      </c>
      <c r="B142" s="399"/>
      <c r="C142" s="288">
        <f>'Rent Roll'!C141</f>
        <v>0</v>
      </c>
      <c r="D142" s="367">
        <f t="shared" si="8"/>
        <v>0</v>
      </c>
      <c r="E142" s="368"/>
      <c r="F142" s="289">
        <f>'Rent Roll'!E141</f>
        <v>0</v>
      </c>
      <c r="G142" s="154"/>
      <c r="H142" s="154"/>
      <c r="I142" s="244"/>
      <c r="J142" s="287">
        <f t="shared" si="6"/>
        <v>0</v>
      </c>
      <c r="K142" s="287">
        <f t="shared" si="7"/>
        <v>0</v>
      </c>
      <c r="L142" s="325"/>
      <c r="M142" s="326"/>
      <c r="N142" s="325"/>
      <c r="O142" s="326"/>
      <c r="P142" s="244"/>
      <c r="Q142" s="284"/>
      <c r="W142" s="221"/>
    </row>
    <row r="143" spans="1:23" s="219" customFormat="1" ht="15" hidden="1" customHeight="1" outlineLevel="1" x14ac:dyDescent="0.4">
      <c r="A143" s="398">
        <f>'Rent Roll'!A142:B142</f>
        <v>0</v>
      </c>
      <c r="B143" s="399"/>
      <c r="C143" s="288">
        <f>'Rent Roll'!C142</f>
        <v>0</v>
      </c>
      <c r="D143" s="367">
        <f t="shared" si="8"/>
        <v>0</v>
      </c>
      <c r="E143" s="368"/>
      <c r="F143" s="289">
        <f>'Rent Roll'!E142</f>
        <v>0</v>
      </c>
      <c r="G143" s="154"/>
      <c r="H143" s="154"/>
      <c r="I143" s="244"/>
      <c r="J143" s="287">
        <f t="shared" si="6"/>
        <v>0</v>
      </c>
      <c r="K143" s="287">
        <f t="shared" si="7"/>
        <v>0</v>
      </c>
      <c r="L143" s="325"/>
      <c r="M143" s="326"/>
      <c r="N143" s="325"/>
      <c r="O143" s="326"/>
      <c r="P143" s="244"/>
      <c r="Q143" s="284"/>
      <c r="W143" s="221"/>
    </row>
    <row r="144" spans="1:23" s="219" customFormat="1" ht="13.15" hidden="1" outlineLevel="1" x14ac:dyDescent="0.4">
      <c r="A144" s="398">
        <f>'Rent Roll'!A143:B143</f>
        <v>0</v>
      </c>
      <c r="B144" s="399"/>
      <c r="C144" s="288">
        <f>'Rent Roll'!C143</f>
        <v>0</v>
      </c>
      <c r="D144" s="367">
        <f t="shared" si="8"/>
        <v>0</v>
      </c>
      <c r="E144" s="368"/>
      <c r="F144" s="289">
        <f>'Rent Roll'!E143</f>
        <v>0</v>
      </c>
      <c r="G144" s="154"/>
      <c r="H144" s="154"/>
      <c r="I144" s="244"/>
      <c r="J144" s="287">
        <f t="shared" si="6"/>
        <v>0</v>
      </c>
      <c r="K144" s="287">
        <f t="shared" si="7"/>
        <v>0</v>
      </c>
      <c r="L144" s="325"/>
      <c r="M144" s="326"/>
      <c r="N144" s="325"/>
      <c r="O144" s="326"/>
      <c r="P144" s="244"/>
      <c r="Q144" s="284"/>
      <c r="W144" s="221"/>
    </row>
    <row r="145" spans="1:23" s="219" customFormat="1" ht="13.15" hidden="1" outlineLevel="1" x14ac:dyDescent="0.4">
      <c r="A145" s="398">
        <f>'Rent Roll'!A144:B144</f>
        <v>0</v>
      </c>
      <c r="B145" s="399"/>
      <c r="C145" s="288">
        <f>'Rent Roll'!C144</f>
        <v>0</v>
      </c>
      <c r="D145" s="367">
        <f t="shared" si="8"/>
        <v>0</v>
      </c>
      <c r="E145" s="368"/>
      <c r="F145" s="289">
        <f>'Rent Roll'!E144</f>
        <v>0</v>
      </c>
      <c r="G145" s="154"/>
      <c r="H145" s="154"/>
      <c r="I145" s="244"/>
      <c r="J145" s="287">
        <f t="shared" si="6"/>
        <v>0</v>
      </c>
      <c r="K145" s="287">
        <f t="shared" si="7"/>
        <v>0</v>
      </c>
      <c r="L145" s="325"/>
      <c r="M145" s="326"/>
      <c r="N145" s="325"/>
      <c r="O145" s="326"/>
      <c r="P145" s="244"/>
      <c r="Q145" s="284"/>
      <c r="W145" s="221"/>
    </row>
    <row r="146" spans="1:23" s="219" customFormat="1" ht="13.15" hidden="1" outlineLevel="1" x14ac:dyDescent="0.4">
      <c r="A146" s="398">
        <f>'Rent Roll'!A145:B145</f>
        <v>0</v>
      </c>
      <c r="B146" s="399"/>
      <c r="C146" s="288">
        <f>'Rent Roll'!C145</f>
        <v>0</v>
      </c>
      <c r="D146" s="367">
        <f t="shared" si="8"/>
        <v>0</v>
      </c>
      <c r="E146" s="368"/>
      <c r="F146" s="289">
        <f>'Rent Roll'!E145</f>
        <v>0</v>
      </c>
      <c r="G146" s="154"/>
      <c r="H146" s="154"/>
      <c r="I146" s="244"/>
      <c r="J146" s="287">
        <f t="shared" si="6"/>
        <v>0</v>
      </c>
      <c r="K146" s="287">
        <f t="shared" si="7"/>
        <v>0</v>
      </c>
      <c r="L146" s="325"/>
      <c r="M146" s="326"/>
      <c r="N146" s="325"/>
      <c r="O146" s="326"/>
      <c r="P146" s="244"/>
      <c r="Q146" s="284"/>
      <c r="W146" s="221"/>
    </row>
    <row r="147" spans="1:23" s="219" customFormat="1" ht="13.15" hidden="1" outlineLevel="1" x14ac:dyDescent="0.4">
      <c r="A147" s="398">
        <f>'Rent Roll'!A146:B146</f>
        <v>0</v>
      </c>
      <c r="B147" s="399"/>
      <c r="C147" s="288">
        <f>'Rent Roll'!C146</f>
        <v>0</v>
      </c>
      <c r="D147" s="367">
        <f t="shared" si="8"/>
        <v>0</v>
      </c>
      <c r="E147" s="368"/>
      <c r="F147" s="289">
        <f>'Rent Roll'!E146</f>
        <v>0</v>
      </c>
      <c r="G147" s="154"/>
      <c r="H147" s="154"/>
      <c r="I147" s="244"/>
      <c r="J147" s="287">
        <f t="shared" si="6"/>
        <v>0</v>
      </c>
      <c r="K147" s="287">
        <f t="shared" si="7"/>
        <v>0</v>
      </c>
      <c r="L147" s="325"/>
      <c r="M147" s="326"/>
      <c r="N147" s="325"/>
      <c r="O147" s="326"/>
      <c r="P147" s="244"/>
      <c r="Q147" s="284"/>
      <c r="W147" s="221"/>
    </row>
    <row r="148" spans="1:23" s="219" customFormat="1" ht="13.15" hidden="1" outlineLevel="1" x14ac:dyDescent="0.4">
      <c r="A148" s="398">
        <f>'Rent Roll'!A147:B147</f>
        <v>0</v>
      </c>
      <c r="B148" s="399"/>
      <c r="C148" s="288">
        <f>'Rent Roll'!C147</f>
        <v>0</v>
      </c>
      <c r="D148" s="367">
        <f t="shared" si="8"/>
        <v>0</v>
      </c>
      <c r="E148" s="368"/>
      <c r="F148" s="289">
        <f>'Rent Roll'!E147</f>
        <v>0</v>
      </c>
      <c r="G148" s="154"/>
      <c r="H148" s="154"/>
      <c r="I148" s="244"/>
      <c r="J148" s="287">
        <f t="shared" si="6"/>
        <v>0</v>
      </c>
      <c r="K148" s="287">
        <f t="shared" si="7"/>
        <v>0</v>
      </c>
      <c r="L148" s="325"/>
      <c r="M148" s="326"/>
      <c r="N148" s="325"/>
      <c r="O148" s="326"/>
      <c r="P148" s="244"/>
      <c r="Q148" s="284"/>
      <c r="W148" s="221"/>
    </row>
    <row r="149" spans="1:23" s="219" customFormat="1" hidden="1" outlineLevel="1" x14ac:dyDescent="0.35">
      <c r="A149" s="398">
        <f>'Rent Roll'!A148:B148</f>
        <v>0</v>
      </c>
      <c r="B149" s="399"/>
      <c r="C149" s="288">
        <f>'Rent Roll'!C148</f>
        <v>0</v>
      </c>
      <c r="D149" s="367">
        <f t="shared" si="8"/>
        <v>0</v>
      </c>
      <c r="E149" s="368"/>
      <c r="F149" s="289">
        <f>'Rent Roll'!E148</f>
        <v>0</v>
      </c>
      <c r="G149" s="154"/>
      <c r="H149" s="154"/>
      <c r="I149" s="244"/>
      <c r="J149" s="287">
        <f t="shared" si="6"/>
        <v>0</v>
      </c>
      <c r="K149" s="287">
        <f t="shared" si="7"/>
        <v>0</v>
      </c>
      <c r="L149" s="325"/>
      <c r="M149" s="326"/>
      <c r="N149" s="325"/>
      <c r="O149" s="326"/>
      <c r="P149" s="244"/>
      <c r="Q149" s="284"/>
    </row>
    <row r="150" spans="1:23" s="219" customFormat="1" hidden="1" outlineLevel="1" x14ac:dyDescent="0.35">
      <c r="A150" s="398">
        <f>'Rent Roll'!A149:B149</f>
        <v>0</v>
      </c>
      <c r="B150" s="399"/>
      <c r="C150" s="288">
        <f>'Rent Roll'!C149</f>
        <v>0</v>
      </c>
      <c r="D150" s="367">
        <f t="shared" si="8"/>
        <v>0</v>
      </c>
      <c r="E150" s="368"/>
      <c r="F150" s="289">
        <f>'Rent Roll'!E149</f>
        <v>0</v>
      </c>
      <c r="G150" s="154"/>
      <c r="H150" s="154"/>
      <c r="I150" s="244"/>
      <c r="J150" s="287">
        <f t="shared" si="6"/>
        <v>0</v>
      </c>
      <c r="K150" s="287">
        <f t="shared" si="7"/>
        <v>0</v>
      </c>
      <c r="L150" s="325"/>
      <c r="M150" s="326"/>
      <c r="N150" s="325"/>
      <c r="O150" s="326"/>
      <c r="P150" s="244"/>
      <c r="Q150" s="284"/>
    </row>
    <row r="151" spans="1:23" s="219" customFormat="1" hidden="1" outlineLevel="1" x14ac:dyDescent="0.35">
      <c r="A151" s="398">
        <f>'Rent Roll'!A150:B150</f>
        <v>0</v>
      </c>
      <c r="B151" s="399"/>
      <c r="C151" s="288">
        <f>'Rent Roll'!C150</f>
        <v>0</v>
      </c>
      <c r="D151" s="367">
        <f t="shared" si="8"/>
        <v>0</v>
      </c>
      <c r="E151" s="368"/>
      <c r="F151" s="289">
        <f>'Rent Roll'!E150</f>
        <v>0</v>
      </c>
      <c r="G151" s="154"/>
      <c r="H151" s="154"/>
      <c r="I151" s="244"/>
      <c r="J151" s="287">
        <f t="shared" si="6"/>
        <v>0</v>
      </c>
      <c r="K151" s="287">
        <f t="shared" si="7"/>
        <v>0</v>
      </c>
      <c r="L151" s="285"/>
      <c r="M151" s="286"/>
      <c r="N151" s="285"/>
      <c r="O151" s="286"/>
      <c r="P151" s="244"/>
      <c r="Q151" s="284"/>
    </row>
    <row r="152" spans="1:23" s="219" customFormat="1" hidden="1" outlineLevel="1" x14ac:dyDescent="0.35">
      <c r="A152" s="398">
        <f>'Rent Roll'!A151:B151</f>
        <v>0</v>
      </c>
      <c r="B152" s="399"/>
      <c r="C152" s="288">
        <f>'Rent Roll'!C151</f>
        <v>0</v>
      </c>
      <c r="D152" s="367">
        <f t="shared" si="8"/>
        <v>0</v>
      </c>
      <c r="E152" s="368"/>
      <c r="F152" s="289">
        <f>'Rent Roll'!E151</f>
        <v>0</v>
      </c>
      <c r="G152" s="154"/>
      <c r="H152" s="154"/>
      <c r="I152" s="244"/>
      <c r="J152" s="287">
        <f t="shared" si="6"/>
        <v>0</v>
      </c>
      <c r="K152" s="287">
        <f t="shared" si="7"/>
        <v>0</v>
      </c>
      <c r="L152" s="285"/>
      <c r="M152" s="286"/>
      <c r="N152" s="285"/>
      <c r="O152" s="286"/>
      <c r="P152" s="244"/>
      <c r="Q152" s="284"/>
    </row>
    <row r="153" spans="1:23" s="219" customFormat="1" hidden="1" outlineLevel="1" x14ac:dyDescent="0.35">
      <c r="A153" s="398">
        <f>'Rent Roll'!A152:B152</f>
        <v>0</v>
      </c>
      <c r="B153" s="399"/>
      <c r="C153" s="288">
        <f>'Rent Roll'!C152</f>
        <v>0</v>
      </c>
      <c r="D153" s="367">
        <f t="shared" si="8"/>
        <v>0</v>
      </c>
      <c r="E153" s="368"/>
      <c r="F153" s="289">
        <f>'Rent Roll'!E152</f>
        <v>0</v>
      </c>
      <c r="G153" s="154"/>
      <c r="H153" s="154"/>
      <c r="I153" s="244"/>
      <c r="J153" s="287">
        <f t="shared" si="6"/>
        <v>0</v>
      </c>
      <c r="K153" s="287">
        <f t="shared" si="7"/>
        <v>0</v>
      </c>
      <c r="L153" s="285"/>
      <c r="M153" s="286"/>
      <c r="N153" s="285"/>
      <c r="O153" s="286"/>
      <c r="P153" s="244"/>
      <c r="Q153" s="284"/>
    </row>
    <row r="154" spans="1:23" s="219" customFormat="1" hidden="1" outlineLevel="1" x14ac:dyDescent="0.35">
      <c r="A154" s="398">
        <f>'Rent Roll'!A153:B153</f>
        <v>0</v>
      </c>
      <c r="B154" s="399"/>
      <c r="C154" s="288">
        <f>'Rent Roll'!C153</f>
        <v>0</v>
      </c>
      <c r="D154" s="367">
        <f t="shared" si="8"/>
        <v>0</v>
      </c>
      <c r="E154" s="368"/>
      <c r="F154" s="289">
        <f>'Rent Roll'!E153</f>
        <v>0</v>
      </c>
      <c r="G154" s="154"/>
      <c r="H154" s="154"/>
      <c r="I154" s="244"/>
      <c r="J154" s="287">
        <f t="shared" si="6"/>
        <v>0</v>
      </c>
      <c r="K154" s="287">
        <f t="shared" si="7"/>
        <v>0</v>
      </c>
      <c r="L154" s="325"/>
      <c r="M154" s="326"/>
      <c r="N154" s="325"/>
      <c r="O154" s="326"/>
      <c r="P154" s="244"/>
      <c r="Q154" s="284"/>
    </row>
    <row r="155" spans="1:23" s="219" customFormat="1" hidden="1" outlineLevel="1" x14ac:dyDescent="0.35">
      <c r="A155" s="398">
        <f>'Rent Roll'!A154:B154</f>
        <v>0</v>
      </c>
      <c r="B155" s="399"/>
      <c r="C155" s="288">
        <f>'Rent Roll'!C154</f>
        <v>0</v>
      </c>
      <c r="D155" s="367">
        <f t="shared" si="8"/>
        <v>0</v>
      </c>
      <c r="E155" s="368"/>
      <c r="F155" s="289">
        <f>'Rent Roll'!E154</f>
        <v>0</v>
      </c>
      <c r="G155" s="154"/>
      <c r="H155" s="154"/>
      <c r="I155" s="244"/>
      <c r="J155" s="287">
        <f t="shared" si="6"/>
        <v>0</v>
      </c>
      <c r="K155" s="287">
        <f t="shared" si="7"/>
        <v>0</v>
      </c>
      <c r="L155" s="325"/>
      <c r="M155" s="326"/>
      <c r="N155" s="325"/>
      <c r="O155" s="326"/>
      <c r="P155" s="244"/>
      <c r="Q155" s="284"/>
    </row>
    <row r="156" spans="1:23" s="219" customFormat="1" hidden="1" outlineLevel="1" x14ac:dyDescent="0.35">
      <c r="A156" s="398">
        <f>'Rent Roll'!A155:B155</f>
        <v>0</v>
      </c>
      <c r="B156" s="399"/>
      <c r="C156" s="288">
        <f>'Rent Roll'!C155</f>
        <v>0</v>
      </c>
      <c r="D156" s="367">
        <f t="shared" si="8"/>
        <v>0</v>
      </c>
      <c r="E156" s="368"/>
      <c r="F156" s="289">
        <f>'Rent Roll'!E155</f>
        <v>0</v>
      </c>
      <c r="G156" s="154"/>
      <c r="H156" s="154"/>
      <c r="I156" s="244"/>
      <c r="J156" s="287">
        <f t="shared" si="6"/>
        <v>0</v>
      </c>
      <c r="K156" s="287">
        <f t="shared" si="7"/>
        <v>0</v>
      </c>
      <c r="L156" s="325"/>
      <c r="M156" s="326"/>
      <c r="N156" s="325"/>
      <c r="O156" s="326"/>
      <c r="P156" s="244"/>
      <c r="Q156" s="284"/>
    </row>
    <row r="157" spans="1:23" s="219" customFormat="1" hidden="1" outlineLevel="1" x14ac:dyDescent="0.35">
      <c r="A157" s="398">
        <f>'Rent Roll'!A156:B156</f>
        <v>0</v>
      </c>
      <c r="B157" s="399"/>
      <c r="C157" s="288">
        <f>'Rent Roll'!C156</f>
        <v>0</v>
      </c>
      <c r="D157" s="367">
        <f t="shared" si="8"/>
        <v>0</v>
      </c>
      <c r="E157" s="368"/>
      <c r="F157" s="289">
        <f>'Rent Roll'!E156</f>
        <v>0</v>
      </c>
      <c r="G157" s="154"/>
      <c r="H157" s="154"/>
      <c r="I157" s="244"/>
      <c r="J157" s="287">
        <f t="shared" si="6"/>
        <v>0</v>
      </c>
      <c r="K157" s="287">
        <f t="shared" si="7"/>
        <v>0</v>
      </c>
      <c r="L157" s="325"/>
      <c r="M157" s="326"/>
      <c r="N157" s="325"/>
      <c r="O157" s="326"/>
      <c r="P157" s="244"/>
      <c r="Q157" s="284"/>
    </row>
    <row r="158" spans="1:23" s="219" customFormat="1" hidden="1" outlineLevel="1" x14ac:dyDescent="0.35">
      <c r="A158" s="398">
        <f>'Rent Roll'!A157:B157</f>
        <v>0</v>
      </c>
      <c r="B158" s="399"/>
      <c r="C158" s="288">
        <f>'Rent Roll'!C157</f>
        <v>0</v>
      </c>
      <c r="D158" s="367">
        <f t="shared" si="8"/>
        <v>0</v>
      </c>
      <c r="E158" s="368"/>
      <c r="F158" s="289">
        <f>'Rent Roll'!E157</f>
        <v>0</v>
      </c>
      <c r="G158" s="154"/>
      <c r="H158" s="154"/>
      <c r="I158" s="244"/>
      <c r="J158" s="287">
        <f t="shared" si="6"/>
        <v>0</v>
      </c>
      <c r="K158" s="287">
        <f t="shared" si="7"/>
        <v>0</v>
      </c>
      <c r="L158" s="325"/>
      <c r="M158" s="326"/>
      <c r="N158" s="325"/>
      <c r="O158" s="326"/>
      <c r="P158" s="244"/>
      <c r="Q158" s="284"/>
    </row>
    <row r="159" spans="1:23" s="219" customFormat="1" hidden="1" outlineLevel="1" x14ac:dyDescent="0.35">
      <c r="A159" s="398">
        <f>'Rent Roll'!A158:B158</f>
        <v>0</v>
      </c>
      <c r="B159" s="399"/>
      <c r="C159" s="288">
        <f>'Rent Roll'!C158</f>
        <v>0</v>
      </c>
      <c r="D159" s="367">
        <f t="shared" si="8"/>
        <v>0</v>
      </c>
      <c r="E159" s="368"/>
      <c r="F159" s="289">
        <f>'Rent Roll'!E158</f>
        <v>0</v>
      </c>
      <c r="G159" s="154"/>
      <c r="H159" s="154"/>
      <c r="I159" s="244"/>
      <c r="J159" s="287">
        <f t="shared" si="6"/>
        <v>0</v>
      </c>
      <c r="K159" s="287">
        <f t="shared" si="7"/>
        <v>0</v>
      </c>
      <c r="L159" s="325"/>
      <c r="M159" s="326"/>
      <c r="N159" s="325"/>
      <c r="O159" s="326"/>
      <c r="P159" s="244"/>
      <c r="Q159" s="284"/>
    </row>
    <row r="160" spans="1:23" s="219" customFormat="1" ht="12" hidden="1" customHeight="1" outlineLevel="1" x14ac:dyDescent="0.4">
      <c r="A160" s="398">
        <f>'Rent Roll'!A159:B159</f>
        <v>0</v>
      </c>
      <c r="B160" s="399"/>
      <c r="C160" s="288">
        <f>'Rent Roll'!C159</f>
        <v>0</v>
      </c>
      <c r="D160" s="367">
        <f t="shared" si="8"/>
        <v>0</v>
      </c>
      <c r="E160" s="368"/>
      <c r="F160" s="289">
        <f>'Rent Roll'!E159</f>
        <v>0</v>
      </c>
      <c r="G160" s="154"/>
      <c r="H160" s="154"/>
      <c r="I160" s="244"/>
      <c r="J160" s="287">
        <f t="shared" si="6"/>
        <v>0</v>
      </c>
      <c r="K160" s="287">
        <f t="shared" si="7"/>
        <v>0</v>
      </c>
      <c r="L160" s="325"/>
      <c r="M160" s="326"/>
      <c r="N160" s="325"/>
      <c r="O160" s="326"/>
      <c r="P160" s="244"/>
      <c r="Q160" s="284"/>
      <c r="W160" s="221"/>
    </row>
    <row r="161" spans="1:23" s="219" customFormat="1" ht="13.15" hidden="1" outlineLevel="1" x14ac:dyDescent="0.4">
      <c r="A161" s="398">
        <f>'Rent Roll'!A160:B160</f>
        <v>0</v>
      </c>
      <c r="B161" s="399"/>
      <c r="C161" s="288">
        <f>'Rent Roll'!C160</f>
        <v>0</v>
      </c>
      <c r="D161" s="367">
        <f t="shared" si="8"/>
        <v>0</v>
      </c>
      <c r="E161" s="368"/>
      <c r="F161" s="289">
        <f>'Rent Roll'!E160</f>
        <v>0</v>
      </c>
      <c r="G161" s="154"/>
      <c r="H161" s="154"/>
      <c r="I161" s="244"/>
      <c r="J161" s="287">
        <f t="shared" si="6"/>
        <v>0</v>
      </c>
      <c r="K161" s="287">
        <f t="shared" si="7"/>
        <v>0</v>
      </c>
      <c r="L161" s="325"/>
      <c r="M161" s="326"/>
      <c r="N161" s="325"/>
      <c r="O161" s="326"/>
      <c r="P161" s="244"/>
      <c r="Q161" s="284"/>
      <c r="W161" s="221"/>
    </row>
    <row r="162" spans="1:23" s="219" customFormat="1" ht="15" hidden="1" customHeight="1" outlineLevel="1" x14ac:dyDescent="0.4">
      <c r="A162" s="398">
        <f>'Rent Roll'!A161:B161</f>
        <v>0</v>
      </c>
      <c r="B162" s="399"/>
      <c r="C162" s="288">
        <f>'Rent Roll'!C161</f>
        <v>0</v>
      </c>
      <c r="D162" s="367">
        <f t="shared" si="8"/>
        <v>0</v>
      </c>
      <c r="E162" s="368"/>
      <c r="F162" s="289">
        <f>'Rent Roll'!E161</f>
        <v>0</v>
      </c>
      <c r="G162" s="154"/>
      <c r="H162" s="154"/>
      <c r="I162" s="244"/>
      <c r="J162" s="287">
        <f t="shared" si="6"/>
        <v>0</v>
      </c>
      <c r="K162" s="287">
        <f t="shared" si="7"/>
        <v>0</v>
      </c>
      <c r="L162" s="325"/>
      <c r="M162" s="326"/>
      <c r="N162" s="325"/>
      <c r="O162" s="326"/>
      <c r="P162" s="244"/>
      <c r="Q162" s="284"/>
      <c r="W162" s="221"/>
    </row>
    <row r="163" spans="1:23" s="219" customFormat="1" ht="13.15" hidden="1" outlineLevel="1" x14ac:dyDescent="0.4">
      <c r="A163" s="398">
        <f>'Rent Roll'!A162:B162</f>
        <v>0</v>
      </c>
      <c r="B163" s="399"/>
      <c r="C163" s="288">
        <f>'Rent Roll'!C162</f>
        <v>0</v>
      </c>
      <c r="D163" s="367">
        <f t="shared" si="8"/>
        <v>0</v>
      </c>
      <c r="E163" s="368"/>
      <c r="F163" s="289">
        <f>'Rent Roll'!E162</f>
        <v>0</v>
      </c>
      <c r="G163" s="154"/>
      <c r="H163" s="154"/>
      <c r="I163" s="244"/>
      <c r="J163" s="287">
        <f t="shared" si="6"/>
        <v>0</v>
      </c>
      <c r="K163" s="287">
        <f t="shared" si="7"/>
        <v>0</v>
      </c>
      <c r="L163" s="325"/>
      <c r="M163" s="326"/>
      <c r="N163" s="325"/>
      <c r="O163" s="326"/>
      <c r="P163" s="244"/>
      <c r="Q163" s="284"/>
      <c r="W163" s="221"/>
    </row>
    <row r="164" spans="1:23" s="219" customFormat="1" ht="13.15" hidden="1" outlineLevel="1" x14ac:dyDescent="0.4">
      <c r="A164" s="398">
        <f>'Rent Roll'!A163:B163</f>
        <v>0</v>
      </c>
      <c r="B164" s="399"/>
      <c r="C164" s="288">
        <f>'Rent Roll'!C163</f>
        <v>0</v>
      </c>
      <c r="D164" s="367">
        <f t="shared" si="8"/>
        <v>0</v>
      </c>
      <c r="E164" s="368"/>
      <c r="F164" s="289">
        <f>'Rent Roll'!E163</f>
        <v>0</v>
      </c>
      <c r="G164" s="154"/>
      <c r="H164" s="154"/>
      <c r="I164" s="244"/>
      <c r="J164" s="287">
        <f t="shared" si="6"/>
        <v>0</v>
      </c>
      <c r="K164" s="287">
        <f t="shared" si="7"/>
        <v>0</v>
      </c>
      <c r="L164" s="325"/>
      <c r="M164" s="326"/>
      <c r="N164" s="325"/>
      <c r="O164" s="326"/>
      <c r="P164" s="244"/>
      <c r="Q164" s="284"/>
      <c r="W164" s="221"/>
    </row>
    <row r="165" spans="1:23" s="219" customFormat="1" ht="13.15" hidden="1" outlineLevel="1" x14ac:dyDescent="0.4">
      <c r="A165" s="398">
        <f>'Rent Roll'!A164:B164</f>
        <v>0</v>
      </c>
      <c r="B165" s="399"/>
      <c r="C165" s="288">
        <f>'Rent Roll'!C164</f>
        <v>0</v>
      </c>
      <c r="D165" s="367">
        <f t="shared" si="8"/>
        <v>0</v>
      </c>
      <c r="E165" s="368"/>
      <c r="F165" s="289">
        <f>'Rent Roll'!E164</f>
        <v>0</v>
      </c>
      <c r="G165" s="154"/>
      <c r="H165" s="154"/>
      <c r="I165" s="244"/>
      <c r="J165" s="287">
        <f t="shared" si="6"/>
        <v>0</v>
      </c>
      <c r="K165" s="287">
        <f t="shared" si="7"/>
        <v>0</v>
      </c>
      <c r="L165" s="325"/>
      <c r="M165" s="326"/>
      <c r="N165" s="325"/>
      <c r="O165" s="326"/>
      <c r="P165" s="244"/>
      <c r="Q165" s="284"/>
      <c r="W165" s="221"/>
    </row>
    <row r="166" spans="1:23" s="219" customFormat="1" ht="13.15" hidden="1" outlineLevel="1" x14ac:dyDescent="0.4">
      <c r="A166" s="398">
        <f>'Rent Roll'!A165:B165</f>
        <v>0</v>
      </c>
      <c r="B166" s="399"/>
      <c r="C166" s="288">
        <f>'Rent Roll'!C165</f>
        <v>0</v>
      </c>
      <c r="D166" s="367">
        <f t="shared" si="8"/>
        <v>0</v>
      </c>
      <c r="E166" s="368"/>
      <c r="F166" s="289">
        <f>'Rent Roll'!E165</f>
        <v>0</v>
      </c>
      <c r="G166" s="154"/>
      <c r="H166" s="154"/>
      <c r="I166" s="244"/>
      <c r="J166" s="287">
        <f t="shared" si="6"/>
        <v>0</v>
      </c>
      <c r="K166" s="287">
        <f t="shared" si="7"/>
        <v>0</v>
      </c>
      <c r="L166" s="325"/>
      <c r="M166" s="326"/>
      <c r="N166" s="325"/>
      <c r="O166" s="326"/>
      <c r="P166" s="244"/>
      <c r="Q166" s="284"/>
      <c r="W166" s="221"/>
    </row>
    <row r="167" spans="1:23" s="219" customFormat="1" ht="13.15" hidden="1" outlineLevel="1" x14ac:dyDescent="0.4">
      <c r="A167" s="398">
        <f>'Rent Roll'!A166:B166</f>
        <v>0</v>
      </c>
      <c r="B167" s="399"/>
      <c r="C167" s="288">
        <f>'Rent Roll'!C166</f>
        <v>0</v>
      </c>
      <c r="D167" s="367">
        <f t="shared" si="8"/>
        <v>0</v>
      </c>
      <c r="E167" s="368"/>
      <c r="F167" s="289">
        <f>'Rent Roll'!E166</f>
        <v>0</v>
      </c>
      <c r="G167" s="154"/>
      <c r="H167" s="154"/>
      <c r="I167" s="244"/>
      <c r="J167" s="287">
        <f t="shared" si="6"/>
        <v>0</v>
      </c>
      <c r="K167" s="287">
        <f t="shared" si="7"/>
        <v>0</v>
      </c>
      <c r="L167" s="325"/>
      <c r="M167" s="326"/>
      <c r="N167" s="325"/>
      <c r="O167" s="326"/>
      <c r="P167" s="244"/>
      <c r="Q167" s="284"/>
      <c r="W167" s="221"/>
    </row>
    <row r="168" spans="1:23" s="219" customFormat="1" hidden="1" outlineLevel="1" x14ac:dyDescent="0.35">
      <c r="A168" s="398">
        <f>'Rent Roll'!A167:B167</f>
        <v>0</v>
      </c>
      <c r="B168" s="399"/>
      <c r="C168" s="288">
        <f>'Rent Roll'!C167</f>
        <v>0</v>
      </c>
      <c r="D168" s="367">
        <f t="shared" si="8"/>
        <v>0</v>
      </c>
      <c r="E168" s="368"/>
      <c r="F168" s="289">
        <f>'Rent Roll'!E167</f>
        <v>0</v>
      </c>
      <c r="G168" s="154"/>
      <c r="H168" s="154"/>
      <c r="I168" s="244"/>
      <c r="J168" s="287">
        <f t="shared" si="6"/>
        <v>0</v>
      </c>
      <c r="K168" s="287">
        <f t="shared" si="7"/>
        <v>0</v>
      </c>
      <c r="L168" s="325"/>
      <c r="M168" s="326"/>
      <c r="N168" s="325"/>
      <c r="O168" s="326"/>
      <c r="P168" s="244"/>
      <c r="Q168" s="284"/>
    </row>
    <row r="169" spans="1:23" s="219" customFormat="1" hidden="1" outlineLevel="1" x14ac:dyDescent="0.35">
      <c r="A169" s="398">
        <f>'Rent Roll'!A168:B168</f>
        <v>0</v>
      </c>
      <c r="B169" s="399"/>
      <c r="C169" s="288">
        <f>'Rent Roll'!C168</f>
        <v>0</v>
      </c>
      <c r="D169" s="367">
        <f t="shared" si="8"/>
        <v>0</v>
      </c>
      <c r="E169" s="368"/>
      <c r="F169" s="289">
        <f>'Rent Roll'!E168</f>
        <v>0</v>
      </c>
      <c r="G169" s="154"/>
      <c r="H169" s="154"/>
      <c r="I169" s="244"/>
      <c r="J169" s="287">
        <f t="shared" si="6"/>
        <v>0</v>
      </c>
      <c r="K169" s="287">
        <f t="shared" si="7"/>
        <v>0</v>
      </c>
      <c r="L169" s="325"/>
      <c r="M169" s="326"/>
      <c r="N169" s="325"/>
      <c r="O169" s="326"/>
      <c r="P169" s="244"/>
      <c r="Q169" s="284"/>
    </row>
    <row r="170" spans="1:23" s="219" customFormat="1" hidden="1" outlineLevel="1" x14ac:dyDescent="0.35">
      <c r="A170" s="398">
        <f>'Rent Roll'!A169:B169</f>
        <v>0</v>
      </c>
      <c r="B170" s="399"/>
      <c r="C170" s="288">
        <f>'Rent Roll'!C169</f>
        <v>0</v>
      </c>
      <c r="D170" s="367">
        <f t="shared" si="8"/>
        <v>0</v>
      </c>
      <c r="E170" s="368"/>
      <c r="F170" s="289">
        <f>'Rent Roll'!E169</f>
        <v>0</v>
      </c>
      <c r="G170" s="154"/>
      <c r="H170" s="154"/>
      <c r="I170" s="244"/>
      <c r="J170" s="287">
        <f t="shared" si="6"/>
        <v>0</v>
      </c>
      <c r="K170" s="287">
        <f t="shared" si="7"/>
        <v>0</v>
      </c>
      <c r="L170" s="285"/>
      <c r="M170" s="286"/>
      <c r="N170" s="285"/>
      <c r="O170" s="286"/>
      <c r="P170" s="244"/>
      <c r="Q170" s="284"/>
    </row>
    <row r="171" spans="1:23" s="219" customFormat="1" hidden="1" outlineLevel="1" x14ac:dyDescent="0.35">
      <c r="A171" s="398">
        <f>'Rent Roll'!A170:B170</f>
        <v>0</v>
      </c>
      <c r="B171" s="399"/>
      <c r="C171" s="288">
        <f>'Rent Roll'!C170</f>
        <v>0</v>
      </c>
      <c r="D171" s="367">
        <f t="shared" si="8"/>
        <v>0</v>
      </c>
      <c r="E171" s="368"/>
      <c r="F171" s="289">
        <f>'Rent Roll'!E170</f>
        <v>0</v>
      </c>
      <c r="G171" s="154"/>
      <c r="H171" s="154"/>
      <c r="I171" s="244"/>
      <c r="J171" s="287">
        <f t="shared" si="6"/>
        <v>0</v>
      </c>
      <c r="K171" s="287">
        <f t="shared" si="7"/>
        <v>0</v>
      </c>
      <c r="L171" s="285"/>
      <c r="M171" s="286"/>
      <c r="N171" s="285"/>
      <c r="O171" s="286"/>
      <c r="P171" s="244"/>
      <c r="Q171" s="284"/>
    </row>
    <row r="172" spans="1:23" s="219" customFormat="1" hidden="1" outlineLevel="1" x14ac:dyDescent="0.35">
      <c r="A172" s="398">
        <f>'Rent Roll'!A171:B171</f>
        <v>0</v>
      </c>
      <c r="B172" s="399"/>
      <c r="C172" s="288">
        <f>'Rent Roll'!C171</f>
        <v>0</v>
      </c>
      <c r="D172" s="367">
        <f t="shared" si="8"/>
        <v>0</v>
      </c>
      <c r="E172" s="368"/>
      <c r="F172" s="289">
        <f>'Rent Roll'!E171</f>
        <v>0</v>
      </c>
      <c r="G172" s="154"/>
      <c r="H172" s="154"/>
      <c r="I172" s="244"/>
      <c r="J172" s="287">
        <f t="shared" si="6"/>
        <v>0</v>
      </c>
      <c r="K172" s="287">
        <f t="shared" si="7"/>
        <v>0</v>
      </c>
      <c r="L172" s="285"/>
      <c r="M172" s="286"/>
      <c r="N172" s="285"/>
      <c r="O172" s="286"/>
      <c r="P172" s="244"/>
      <c r="Q172" s="284"/>
    </row>
    <row r="173" spans="1:23" s="219" customFormat="1" hidden="1" outlineLevel="1" x14ac:dyDescent="0.35">
      <c r="A173" s="398">
        <f>'Rent Roll'!A172:B172</f>
        <v>0</v>
      </c>
      <c r="B173" s="399"/>
      <c r="C173" s="288">
        <f>'Rent Roll'!C172</f>
        <v>0</v>
      </c>
      <c r="D173" s="367">
        <f t="shared" si="8"/>
        <v>0</v>
      </c>
      <c r="E173" s="368"/>
      <c r="F173" s="289">
        <f>'Rent Roll'!E172</f>
        <v>0</v>
      </c>
      <c r="G173" s="154"/>
      <c r="H173" s="154"/>
      <c r="I173" s="244"/>
      <c r="J173" s="287">
        <f t="shared" si="6"/>
        <v>0</v>
      </c>
      <c r="K173" s="287">
        <f t="shared" si="7"/>
        <v>0</v>
      </c>
      <c r="L173" s="325"/>
      <c r="M173" s="326"/>
      <c r="N173" s="325"/>
      <c r="O173" s="326"/>
      <c r="P173" s="244"/>
      <c r="Q173" s="284"/>
    </row>
    <row r="174" spans="1:23" s="219" customFormat="1" hidden="1" outlineLevel="1" x14ac:dyDescent="0.35">
      <c r="A174" s="398">
        <f>'Rent Roll'!A173:B173</f>
        <v>0</v>
      </c>
      <c r="B174" s="399"/>
      <c r="C174" s="288">
        <f>'Rent Roll'!C173</f>
        <v>0</v>
      </c>
      <c r="D174" s="367">
        <f t="shared" si="8"/>
        <v>0</v>
      </c>
      <c r="E174" s="368"/>
      <c r="F174" s="289">
        <f>'Rent Roll'!E173</f>
        <v>0</v>
      </c>
      <c r="G174" s="154"/>
      <c r="H174" s="154"/>
      <c r="I174" s="244"/>
      <c r="J174" s="287">
        <f t="shared" si="6"/>
        <v>0</v>
      </c>
      <c r="K174" s="287">
        <f t="shared" si="7"/>
        <v>0</v>
      </c>
      <c r="L174" s="325"/>
      <c r="M174" s="326"/>
      <c r="N174" s="325"/>
      <c r="O174" s="326"/>
      <c r="P174" s="244"/>
      <c r="Q174" s="284"/>
    </row>
    <row r="175" spans="1:23" s="219" customFormat="1" hidden="1" outlineLevel="1" x14ac:dyDescent="0.35">
      <c r="A175" s="398">
        <f>'Rent Roll'!A174:B174</f>
        <v>0</v>
      </c>
      <c r="B175" s="399"/>
      <c r="C175" s="288">
        <f>'Rent Roll'!C174</f>
        <v>0</v>
      </c>
      <c r="D175" s="367">
        <f t="shared" si="8"/>
        <v>0</v>
      </c>
      <c r="E175" s="368"/>
      <c r="F175" s="289">
        <f>'Rent Roll'!E174</f>
        <v>0</v>
      </c>
      <c r="G175" s="154"/>
      <c r="H175" s="154"/>
      <c r="I175" s="244"/>
      <c r="J175" s="287">
        <f t="shared" si="6"/>
        <v>0</v>
      </c>
      <c r="K175" s="287">
        <f t="shared" si="7"/>
        <v>0</v>
      </c>
      <c r="L175" s="325"/>
      <c r="M175" s="326"/>
      <c r="N175" s="325"/>
      <c r="O175" s="326"/>
      <c r="P175" s="244"/>
      <c r="Q175" s="284"/>
    </row>
    <row r="176" spans="1:23" s="219" customFormat="1" hidden="1" outlineLevel="1" x14ac:dyDescent="0.35">
      <c r="A176" s="398">
        <f>'Rent Roll'!A175:B175</f>
        <v>0</v>
      </c>
      <c r="B176" s="399"/>
      <c r="C176" s="288">
        <f>'Rent Roll'!C175</f>
        <v>0</v>
      </c>
      <c r="D176" s="367">
        <f t="shared" si="8"/>
        <v>0</v>
      </c>
      <c r="E176" s="368"/>
      <c r="F176" s="289">
        <f>'Rent Roll'!E175</f>
        <v>0</v>
      </c>
      <c r="G176" s="154"/>
      <c r="H176" s="154"/>
      <c r="I176" s="244"/>
      <c r="J176" s="287">
        <f t="shared" si="6"/>
        <v>0</v>
      </c>
      <c r="K176" s="287">
        <f t="shared" si="7"/>
        <v>0</v>
      </c>
      <c r="L176" s="325"/>
      <c r="M176" s="326"/>
      <c r="N176" s="325"/>
      <c r="O176" s="326"/>
      <c r="P176" s="244"/>
      <c r="Q176" s="284"/>
    </row>
    <row r="177" spans="1:23" s="219" customFormat="1" hidden="1" outlineLevel="1" x14ac:dyDescent="0.35">
      <c r="A177" s="398">
        <f>'Rent Roll'!A176:B176</f>
        <v>0</v>
      </c>
      <c r="B177" s="399"/>
      <c r="C177" s="288">
        <f>'Rent Roll'!C176</f>
        <v>0</v>
      </c>
      <c r="D177" s="367">
        <f t="shared" si="8"/>
        <v>0</v>
      </c>
      <c r="E177" s="368"/>
      <c r="F177" s="289">
        <f>'Rent Roll'!E176</f>
        <v>0</v>
      </c>
      <c r="G177" s="154"/>
      <c r="H177" s="154"/>
      <c r="I177" s="244"/>
      <c r="J177" s="287">
        <f t="shared" si="6"/>
        <v>0</v>
      </c>
      <c r="K177" s="287">
        <f t="shared" si="7"/>
        <v>0</v>
      </c>
      <c r="L177" s="325"/>
      <c r="M177" s="326"/>
      <c r="N177" s="325"/>
      <c r="O177" s="326"/>
      <c r="P177" s="244"/>
      <c r="Q177" s="284"/>
    </row>
    <row r="178" spans="1:23" s="219" customFormat="1" hidden="1" outlineLevel="1" x14ac:dyDescent="0.35">
      <c r="A178" s="398">
        <f>'Rent Roll'!A177:B177</f>
        <v>0</v>
      </c>
      <c r="B178" s="399"/>
      <c r="C178" s="288">
        <f>'Rent Roll'!C177</f>
        <v>0</v>
      </c>
      <c r="D178" s="367">
        <f t="shared" si="8"/>
        <v>0</v>
      </c>
      <c r="E178" s="368"/>
      <c r="F178" s="289">
        <f>'Rent Roll'!E177</f>
        <v>0</v>
      </c>
      <c r="G178" s="154"/>
      <c r="H178" s="154"/>
      <c r="I178" s="244"/>
      <c r="J178" s="287">
        <f t="shared" si="6"/>
        <v>0</v>
      </c>
      <c r="K178" s="287">
        <f t="shared" si="7"/>
        <v>0</v>
      </c>
      <c r="L178" s="325"/>
      <c r="M178" s="326"/>
      <c r="N178" s="325"/>
      <c r="O178" s="326"/>
      <c r="P178" s="244"/>
      <c r="Q178" s="284"/>
    </row>
    <row r="179" spans="1:23" s="219" customFormat="1" ht="12" hidden="1" customHeight="1" outlineLevel="1" x14ac:dyDescent="0.4">
      <c r="A179" s="398">
        <f>'Rent Roll'!A178:B178</f>
        <v>0</v>
      </c>
      <c r="B179" s="399"/>
      <c r="C179" s="288">
        <f>'Rent Roll'!C178</f>
        <v>0</v>
      </c>
      <c r="D179" s="367">
        <f t="shared" si="8"/>
        <v>0</v>
      </c>
      <c r="E179" s="368"/>
      <c r="F179" s="289">
        <f>'Rent Roll'!E178</f>
        <v>0</v>
      </c>
      <c r="G179" s="154"/>
      <c r="H179" s="154"/>
      <c r="I179" s="244"/>
      <c r="J179" s="287">
        <f t="shared" si="6"/>
        <v>0</v>
      </c>
      <c r="K179" s="287">
        <f t="shared" si="7"/>
        <v>0</v>
      </c>
      <c r="L179" s="325"/>
      <c r="M179" s="326"/>
      <c r="N179" s="325"/>
      <c r="O179" s="326"/>
      <c r="P179" s="244"/>
      <c r="Q179" s="284"/>
      <c r="W179" s="221"/>
    </row>
    <row r="180" spans="1:23" s="219" customFormat="1" ht="13.15" hidden="1" outlineLevel="1" x14ac:dyDescent="0.4">
      <c r="A180" s="398">
        <f>'Rent Roll'!A179:B179</f>
        <v>0</v>
      </c>
      <c r="B180" s="399"/>
      <c r="C180" s="288">
        <f>'Rent Roll'!C179</f>
        <v>0</v>
      </c>
      <c r="D180" s="367">
        <f t="shared" si="8"/>
        <v>0</v>
      </c>
      <c r="E180" s="368"/>
      <c r="F180" s="289">
        <f>'Rent Roll'!E179</f>
        <v>0</v>
      </c>
      <c r="G180" s="154"/>
      <c r="H180" s="154"/>
      <c r="I180" s="244"/>
      <c r="J180" s="287">
        <f t="shared" si="6"/>
        <v>0</v>
      </c>
      <c r="K180" s="287">
        <f t="shared" si="7"/>
        <v>0</v>
      </c>
      <c r="L180" s="325"/>
      <c r="M180" s="326"/>
      <c r="N180" s="325"/>
      <c r="O180" s="326"/>
      <c r="P180" s="244"/>
      <c r="Q180" s="284"/>
      <c r="W180" s="221"/>
    </row>
    <row r="181" spans="1:23" s="219" customFormat="1" ht="15" hidden="1" customHeight="1" outlineLevel="1" x14ac:dyDescent="0.4">
      <c r="A181" s="398">
        <f>'Rent Roll'!A180:B180</f>
        <v>0</v>
      </c>
      <c r="B181" s="399"/>
      <c r="C181" s="288">
        <f>'Rent Roll'!C180</f>
        <v>0</v>
      </c>
      <c r="D181" s="367">
        <f t="shared" si="8"/>
        <v>0</v>
      </c>
      <c r="E181" s="368"/>
      <c r="F181" s="289">
        <f>'Rent Roll'!E180</f>
        <v>0</v>
      </c>
      <c r="G181" s="154"/>
      <c r="H181" s="154"/>
      <c r="I181" s="244"/>
      <c r="J181" s="287">
        <f t="shared" si="6"/>
        <v>0</v>
      </c>
      <c r="K181" s="287">
        <f t="shared" si="7"/>
        <v>0</v>
      </c>
      <c r="L181" s="325"/>
      <c r="M181" s="326"/>
      <c r="N181" s="325"/>
      <c r="O181" s="326"/>
      <c r="P181" s="244"/>
      <c r="Q181" s="284"/>
      <c r="W181" s="221"/>
    </row>
    <row r="182" spans="1:23" s="219" customFormat="1" ht="13.15" hidden="1" outlineLevel="1" x14ac:dyDescent="0.4">
      <c r="A182" s="398">
        <f>'Rent Roll'!A181:B181</f>
        <v>0</v>
      </c>
      <c r="B182" s="399"/>
      <c r="C182" s="288">
        <f>'Rent Roll'!C181</f>
        <v>0</v>
      </c>
      <c r="D182" s="367">
        <f t="shared" si="8"/>
        <v>0</v>
      </c>
      <c r="E182" s="368"/>
      <c r="F182" s="289">
        <f>'Rent Roll'!E181</f>
        <v>0</v>
      </c>
      <c r="G182" s="154"/>
      <c r="H182" s="154"/>
      <c r="I182" s="244"/>
      <c r="J182" s="287">
        <f t="shared" si="6"/>
        <v>0</v>
      </c>
      <c r="K182" s="287">
        <f t="shared" si="7"/>
        <v>0</v>
      </c>
      <c r="L182" s="325"/>
      <c r="M182" s="326"/>
      <c r="N182" s="325"/>
      <c r="O182" s="326"/>
      <c r="P182" s="244"/>
      <c r="Q182" s="284"/>
      <c r="W182" s="221"/>
    </row>
    <row r="183" spans="1:23" s="219" customFormat="1" ht="13.15" hidden="1" outlineLevel="1" x14ac:dyDescent="0.4">
      <c r="A183" s="398">
        <f>'Rent Roll'!A182:B182</f>
        <v>0</v>
      </c>
      <c r="B183" s="399"/>
      <c r="C183" s="288">
        <f>'Rent Roll'!C182</f>
        <v>0</v>
      </c>
      <c r="D183" s="367">
        <f t="shared" si="8"/>
        <v>0</v>
      </c>
      <c r="E183" s="368"/>
      <c r="F183" s="289">
        <f>'Rent Roll'!E182</f>
        <v>0</v>
      </c>
      <c r="G183" s="154"/>
      <c r="H183" s="154"/>
      <c r="I183" s="244"/>
      <c r="J183" s="287">
        <f t="shared" si="6"/>
        <v>0</v>
      </c>
      <c r="K183" s="287">
        <f t="shared" si="7"/>
        <v>0</v>
      </c>
      <c r="L183" s="325"/>
      <c r="M183" s="326"/>
      <c r="N183" s="325"/>
      <c r="O183" s="326"/>
      <c r="P183" s="244"/>
      <c r="Q183" s="284"/>
      <c r="W183" s="221"/>
    </row>
    <row r="184" spans="1:23" s="219" customFormat="1" ht="13.15" hidden="1" outlineLevel="1" x14ac:dyDescent="0.4">
      <c r="A184" s="398">
        <f>'Rent Roll'!A183:B183</f>
        <v>0</v>
      </c>
      <c r="B184" s="399"/>
      <c r="C184" s="288">
        <f>'Rent Roll'!C183</f>
        <v>0</v>
      </c>
      <c r="D184" s="367">
        <f t="shared" si="8"/>
        <v>0</v>
      </c>
      <c r="E184" s="368"/>
      <c r="F184" s="289">
        <f>'Rent Roll'!E183</f>
        <v>0</v>
      </c>
      <c r="G184" s="154"/>
      <c r="H184" s="154"/>
      <c r="I184" s="244"/>
      <c r="J184" s="287">
        <f t="shared" si="6"/>
        <v>0</v>
      </c>
      <c r="K184" s="287">
        <f t="shared" si="7"/>
        <v>0</v>
      </c>
      <c r="L184" s="325"/>
      <c r="M184" s="326"/>
      <c r="N184" s="325"/>
      <c r="O184" s="326"/>
      <c r="P184" s="244"/>
      <c r="Q184" s="284"/>
      <c r="W184" s="221"/>
    </row>
    <row r="185" spans="1:23" s="219" customFormat="1" ht="13.15" hidden="1" outlineLevel="1" x14ac:dyDescent="0.4">
      <c r="A185" s="398">
        <f>'Rent Roll'!A184:B184</f>
        <v>0</v>
      </c>
      <c r="B185" s="399"/>
      <c r="C185" s="288">
        <f>'Rent Roll'!C184</f>
        <v>0</v>
      </c>
      <c r="D185" s="367">
        <f t="shared" si="8"/>
        <v>0</v>
      </c>
      <c r="E185" s="368"/>
      <c r="F185" s="289">
        <f>'Rent Roll'!E184</f>
        <v>0</v>
      </c>
      <c r="G185" s="154"/>
      <c r="H185" s="154"/>
      <c r="I185" s="244"/>
      <c r="J185" s="287">
        <f t="shared" si="6"/>
        <v>0</v>
      </c>
      <c r="K185" s="287">
        <f t="shared" si="7"/>
        <v>0</v>
      </c>
      <c r="L185" s="325"/>
      <c r="M185" s="326"/>
      <c r="N185" s="325"/>
      <c r="O185" s="326"/>
      <c r="P185" s="244"/>
      <c r="Q185" s="284"/>
      <c r="W185" s="221"/>
    </row>
    <row r="186" spans="1:23" s="219" customFormat="1" ht="13.15" hidden="1" outlineLevel="1" x14ac:dyDescent="0.4">
      <c r="A186" s="398">
        <f>'Rent Roll'!A185:B185</f>
        <v>0</v>
      </c>
      <c r="B186" s="399"/>
      <c r="C186" s="288">
        <f>'Rent Roll'!C185</f>
        <v>0</v>
      </c>
      <c r="D186" s="367">
        <f t="shared" si="8"/>
        <v>0</v>
      </c>
      <c r="E186" s="368"/>
      <c r="F186" s="289">
        <f>'Rent Roll'!E185</f>
        <v>0</v>
      </c>
      <c r="G186" s="154"/>
      <c r="H186" s="154"/>
      <c r="I186" s="244"/>
      <c r="J186" s="287">
        <f t="shared" si="6"/>
        <v>0</v>
      </c>
      <c r="K186" s="287">
        <f t="shared" si="7"/>
        <v>0</v>
      </c>
      <c r="L186" s="325"/>
      <c r="M186" s="326"/>
      <c r="N186" s="325"/>
      <c r="O186" s="326"/>
      <c r="P186" s="244"/>
      <c r="Q186" s="284"/>
      <c r="W186" s="221"/>
    </row>
    <row r="187" spans="1:23" s="219" customFormat="1" hidden="1" outlineLevel="1" x14ac:dyDescent="0.35">
      <c r="A187" s="398">
        <f>'Rent Roll'!A186:B186</f>
        <v>0</v>
      </c>
      <c r="B187" s="399"/>
      <c r="C187" s="288">
        <f>'Rent Roll'!C186</f>
        <v>0</v>
      </c>
      <c r="D187" s="367">
        <f t="shared" si="8"/>
        <v>0</v>
      </c>
      <c r="E187" s="368"/>
      <c r="F187" s="289">
        <f>'Rent Roll'!E186</f>
        <v>0</v>
      </c>
      <c r="G187" s="154"/>
      <c r="H187" s="154"/>
      <c r="I187" s="244"/>
      <c r="J187" s="287">
        <f t="shared" si="6"/>
        <v>0</v>
      </c>
      <c r="K187" s="287">
        <f t="shared" si="7"/>
        <v>0</v>
      </c>
      <c r="L187" s="325"/>
      <c r="M187" s="326"/>
      <c r="N187" s="325"/>
      <c r="O187" s="326"/>
      <c r="P187" s="244"/>
      <c r="Q187" s="284"/>
    </row>
    <row r="188" spans="1:23" s="219" customFormat="1" hidden="1" outlineLevel="1" x14ac:dyDescent="0.35">
      <c r="A188" s="398">
        <f>'Rent Roll'!A187:B187</f>
        <v>0</v>
      </c>
      <c r="B188" s="399"/>
      <c r="C188" s="288">
        <f>'Rent Roll'!C187</f>
        <v>0</v>
      </c>
      <c r="D188" s="367">
        <f t="shared" si="8"/>
        <v>0</v>
      </c>
      <c r="E188" s="368"/>
      <c r="F188" s="289">
        <f>'Rent Roll'!E187</f>
        <v>0</v>
      </c>
      <c r="G188" s="154"/>
      <c r="H188" s="154"/>
      <c r="I188" s="244"/>
      <c r="J188" s="287">
        <f t="shared" si="6"/>
        <v>0</v>
      </c>
      <c r="K188" s="287">
        <f t="shared" si="7"/>
        <v>0</v>
      </c>
      <c r="L188" s="325"/>
      <c r="M188" s="326"/>
      <c r="N188" s="325"/>
      <c r="O188" s="326"/>
      <c r="P188" s="244"/>
      <c r="Q188" s="284"/>
    </row>
    <row r="189" spans="1:23" s="219" customFormat="1" hidden="1" outlineLevel="1" x14ac:dyDescent="0.35">
      <c r="A189" s="398">
        <f>'Rent Roll'!A188:B188</f>
        <v>0</v>
      </c>
      <c r="B189" s="399"/>
      <c r="C189" s="288">
        <f>'Rent Roll'!C188</f>
        <v>0</v>
      </c>
      <c r="D189" s="367">
        <f t="shared" si="8"/>
        <v>0</v>
      </c>
      <c r="E189" s="368"/>
      <c r="F189" s="289">
        <f>'Rent Roll'!E188</f>
        <v>0</v>
      </c>
      <c r="G189" s="154"/>
      <c r="H189" s="154"/>
      <c r="I189" s="244"/>
      <c r="J189" s="287">
        <f t="shared" si="6"/>
        <v>0</v>
      </c>
      <c r="K189" s="287">
        <f t="shared" si="7"/>
        <v>0</v>
      </c>
      <c r="L189" s="285"/>
      <c r="M189" s="286"/>
      <c r="N189" s="285"/>
      <c r="O189" s="286"/>
      <c r="P189" s="244"/>
      <c r="Q189" s="284"/>
    </row>
    <row r="190" spans="1:23" s="219" customFormat="1" hidden="1" outlineLevel="1" x14ac:dyDescent="0.35">
      <c r="A190" s="398">
        <f>'Rent Roll'!A189:B189</f>
        <v>0</v>
      </c>
      <c r="B190" s="399"/>
      <c r="C190" s="288">
        <f>'Rent Roll'!C189</f>
        <v>0</v>
      </c>
      <c r="D190" s="367">
        <f t="shared" si="8"/>
        <v>0</v>
      </c>
      <c r="E190" s="368"/>
      <c r="F190" s="289">
        <f>'Rent Roll'!E189</f>
        <v>0</v>
      </c>
      <c r="G190" s="154"/>
      <c r="H190" s="154"/>
      <c r="I190" s="244"/>
      <c r="J190" s="287">
        <f t="shared" si="6"/>
        <v>0</v>
      </c>
      <c r="K190" s="287">
        <f t="shared" si="7"/>
        <v>0</v>
      </c>
      <c r="L190" s="285"/>
      <c r="M190" s="286"/>
      <c r="N190" s="285"/>
      <c r="O190" s="286"/>
      <c r="P190" s="244"/>
      <c r="Q190" s="284"/>
    </row>
    <row r="191" spans="1:23" s="219" customFormat="1" hidden="1" outlineLevel="1" x14ac:dyDescent="0.35">
      <c r="A191" s="398">
        <f>'Rent Roll'!A190:B190</f>
        <v>0</v>
      </c>
      <c r="B191" s="399"/>
      <c r="C191" s="288">
        <f>'Rent Roll'!C190</f>
        <v>0</v>
      </c>
      <c r="D191" s="367">
        <f t="shared" si="8"/>
        <v>0</v>
      </c>
      <c r="E191" s="368"/>
      <c r="F191" s="289">
        <f>'Rent Roll'!E190</f>
        <v>0</v>
      </c>
      <c r="G191" s="154"/>
      <c r="H191" s="154"/>
      <c r="I191" s="244"/>
      <c r="J191" s="287">
        <f t="shared" si="6"/>
        <v>0</v>
      </c>
      <c r="K191" s="287">
        <f t="shared" si="7"/>
        <v>0</v>
      </c>
      <c r="L191" s="285"/>
      <c r="M191" s="286"/>
      <c r="N191" s="285"/>
      <c r="O191" s="286"/>
      <c r="P191" s="244"/>
      <c r="Q191" s="284"/>
    </row>
    <row r="192" spans="1:23" s="219" customFormat="1" hidden="1" outlineLevel="1" x14ac:dyDescent="0.35">
      <c r="A192" s="398">
        <f>'Rent Roll'!A191:B191</f>
        <v>0</v>
      </c>
      <c r="B192" s="399"/>
      <c r="C192" s="288">
        <f>'Rent Roll'!C191</f>
        <v>0</v>
      </c>
      <c r="D192" s="367">
        <f t="shared" si="8"/>
        <v>0</v>
      </c>
      <c r="E192" s="368"/>
      <c r="F192" s="289">
        <f>'Rent Roll'!E191</f>
        <v>0</v>
      </c>
      <c r="G192" s="154"/>
      <c r="H192" s="154"/>
      <c r="I192" s="244"/>
      <c r="J192" s="287">
        <f t="shared" si="6"/>
        <v>0</v>
      </c>
      <c r="K192" s="287">
        <f t="shared" si="7"/>
        <v>0</v>
      </c>
      <c r="L192" s="325"/>
      <c r="M192" s="326"/>
      <c r="N192" s="325"/>
      <c r="O192" s="326"/>
      <c r="P192" s="244"/>
      <c r="Q192" s="284"/>
    </row>
    <row r="193" spans="1:23" s="219" customFormat="1" hidden="1" outlineLevel="1" x14ac:dyDescent="0.35">
      <c r="A193" s="398">
        <f>'Rent Roll'!A192:B192</f>
        <v>0</v>
      </c>
      <c r="B193" s="399"/>
      <c r="C193" s="288">
        <f>'Rent Roll'!C192</f>
        <v>0</v>
      </c>
      <c r="D193" s="367">
        <f t="shared" si="8"/>
        <v>0</v>
      </c>
      <c r="E193" s="368"/>
      <c r="F193" s="289">
        <f>'Rent Roll'!E192</f>
        <v>0</v>
      </c>
      <c r="G193" s="154"/>
      <c r="H193" s="154"/>
      <c r="I193" s="244"/>
      <c r="J193" s="287">
        <f t="shared" si="6"/>
        <v>0</v>
      </c>
      <c r="K193" s="287">
        <f t="shared" si="7"/>
        <v>0</v>
      </c>
      <c r="L193" s="325"/>
      <c r="M193" s="326"/>
      <c r="N193" s="325"/>
      <c r="O193" s="326"/>
      <c r="P193" s="244"/>
      <c r="Q193" s="284"/>
    </row>
    <row r="194" spans="1:23" s="219" customFormat="1" hidden="1" outlineLevel="1" x14ac:dyDescent="0.35">
      <c r="A194" s="398">
        <f>'Rent Roll'!A193:B193</f>
        <v>0</v>
      </c>
      <c r="B194" s="399"/>
      <c r="C194" s="288">
        <f>'Rent Roll'!C193</f>
        <v>0</v>
      </c>
      <c r="D194" s="367">
        <f t="shared" si="8"/>
        <v>0</v>
      </c>
      <c r="E194" s="368"/>
      <c r="F194" s="289">
        <f>'Rent Roll'!E193</f>
        <v>0</v>
      </c>
      <c r="G194" s="154"/>
      <c r="H194" s="154"/>
      <c r="I194" s="244"/>
      <c r="J194" s="287">
        <f t="shared" si="6"/>
        <v>0</v>
      </c>
      <c r="K194" s="287">
        <f t="shared" si="7"/>
        <v>0</v>
      </c>
      <c r="L194" s="325"/>
      <c r="M194" s="326"/>
      <c r="N194" s="325"/>
      <c r="O194" s="326"/>
      <c r="P194" s="244"/>
      <c r="Q194" s="284"/>
    </row>
    <row r="195" spans="1:23" s="219" customFormat="1" hidden="1" outlineLevel="1" x14ac:dyDescent="0.35">
      <c r="A195" s="398">
        <f>'Rent Roll'!A194:B194</f>
        <v>0</v>
      </c>
      <c r="B195" s="399"/>
      <c r="C195" s="288">
        <f>'Rent Roll'!C194</f>
        <v>0</v>
      </c>
      <c r="D195" s="367">
        <f t="shared" si="8"/>
        <v>0</v>
      </c>
      <c r="E195" s="368"/>
      <c r="F195" s="289">
        <f>'Rent Roll'!E194</f>
        <v>0</v>
      </c>
      <c r="G195" s="154"/>
      <c r="H195" s="154"/>
      <c r="I195" s="244"/>
      <c r="J195" s="287">
        <f t="shared" si="6"/>
        <v>0</v>
      </c>
      <c r="K195" s="287">
        <f t="shared" si="7"/>
        <v>0</v>
      </c>
      <c r="L195" s="325"/>
      <c r="M195" s="326"/>
      <c r="N195" s="325"/>
      <c r="O195" s="326"/>
      <c r="P195" s="244"/>
      <c r="Q195" s="284"/>
    </row>
    <row r="196" spans="1:23" s="219" customFormat="1" hidden="1" outlineLevel="1" x14ac:dyDescent="0.35">
      <c r="A196" s="398">
        <f>'Rent Roll'!A195:B195</f>
        <v>0</v>
      </c>
      <c r="B196" s="399"/>
      <c r="C196" s="288">
        <f>'Rent Roll'!C195</f>
        <v>0</v>
      </c>
      <c r="D196" s="367">
        <f t="shared" si="8"/>
        <v>0</v>
      </c>
      <c r="E196" s="368"/>
      <c r="F196" s="289">
        <f>'Rent Roll'!E195</f>
        <v>0</v>
      </c>
      <c r="G196" s="154"/>
      <c r="H196" s="154"/>
      <c r="I196" s="244"/>
      <c r="J196" s="287">
        <f t="shared" si="6"/>
        <v>0</v>
      </c>
      <c r="K196" s="287">
        <f t="shared" si="7"/>
        <v>0</v>
      </c>
      <c r="L196" s="325"/>
      <c r="M196" s="326"/>
      <c r="N196" s="325"/>
      <c r="O196" s="326"/>
      <c r="P196" s="244"/>
      <c r="Q196" s="284"/>
    </row>
    <row r="197" spans="1:23" s="219" customFormat="1" hidden="1" outlineLevel="1" x14ac:dyDescent="0.35">
      <c r="A197" s="398">
        <f>'Rent Roll'!A196:B196</f>
        <v>0</v>
      </c>
      <c r="B197" s="399"/>
      <c r="C197" s="288">
        <f>'Rent Roll'!C196</f>
        <v>0</v>
      </c>
      <c r="D197" s="367">
        <f t="shared" si="8"/>
        <v>0</v>
      </c>
      <c r="E197" s="368"/>
      <c r="F197" s="289">
        <f>'Rent Roll'!E196</f>
        <v>0</v>
      </c>
      <c r="G197" s="154"/>
      <c r="H197" s="154"/>
      <c r="I197" s="244"/>
      <c r="J197" s="287">
        <f t="shared" si="6"/>
        <v>0</v>
      </c>
      <c r="K197" s="287">
        <f t="shared" si="7"/>
        <v>0</v>
      </c>
      <c r="L197" s="325"/>
      <c r="M197" s="326"/>
      <c r="N197" s="325"/>
      <c r="O197" s="326"/>
      <c r="P197" s="244"/>
      <c r="Q197" s="284"/>
    </row>
    <row r="198" spans="1:23" s="219" customFormat="1" ht="12" hidden="1" customHeight="1" outlineLevel="1" x14ac:dyDescent="0.4">
      <c r="A198" s="398">
        <f>'Rent Roll'!A197:B197</f>
        <v>0</v>
      </c>
      <c r="B198" s="399"/>
      <c r="C198" s="288">
        <f>'Rent Roll'!C197</f>
        <v>0</v>
      </c>
      <c r="D198" s="367">
        <f t="shared" si="8"/>
        <v>0</v>
      </c>
      <c r="E198" s="368"/>
      <c r="F198" s="289">
        <f>'Rent Roll'!E197</f>
        <v>0</v>
      </c>
      <c r="G198" s="154"/>
      <c r="H198" s="154"/>
      <c r="I198" s="244"/>
      <c r="J198" s="287">
        <f t="shared" si="6"/>
        <v>0</v>
      </c>
      <c r="K198" s="287">
        <f t="shared" si="7"/>
        <v>0</v>
      </c>
      <c r="L198" s="325"/>
      <c r="M198" s="326"/>
      <c r="N198" s="325"/>
      <c r="O198" s="326"/>
      <c r="P198" s="244"/>
      <c r="Q198" s="284"/>
      <c r="W198" s="221"/>
    </row>
    <row r="199" spans="1:23" s="219" customFormat="1" ht="13.15" hidden="1" outlineLevel="1" x14ac:dyDescent="0.4">
      <c r="A199" s="398">
        <f>'Rent Roll'!A198:B198</f>
        <v>0</v>
      </c>
      <c r="B199" s="399"/>
      <c r="C199" s="288">
        <f>'Rent Roll'!C198</f>
        <v>0</v>
      </c>
      <c r="D199" s="367">
        <f t="shared" si="8"/>
        <v>0</v>
      </c>
      <c r="E199" s="368"/>
      <c r="F199" s="289">
        <f>'Rent Roll'!E198</f>
        <v>0</v>
      </c>
      <c r="G199" s="154"/>
      <c r="H199" s="154"/>
      <c r="I199" s="244"/>
      <c r="J199" s="287">
        <f t="shared" si="6"/>
        <v>0</v>
      </c>
      <c r="K199" s="287">
        <f t="shared" si="7"/>
        <v>0</v>
      </c>
      <c r="L199" s="325"/>
      <c r="M199" s="326"/>
      <c r="N199" s="325"/>
      <c r="O199" s="326"/>
      <c r="P199" s="244"/>
      <c r="Q199" s="284"/>
      <c r="W199" s="221"/>
    </row>
    <row r="200" spans="1:23" s="219" customFormat="1" ht="15" hidden="1" customHeight="1" outlineLevel="1" x14ac:dyDescent="0.4">
      <c r="A200" s="398">
        <f>'Rent Roll'!A199:B199</f>
        <v>0</v>
      </c>
      <c r="B200" s="399"/>
      <c r="C200" s="288">
        <f>'Rent Roll'!C199</f>
        <v>0</v>
      </c>
      <c r="D200" s="367">
        <f t="shared" si="8"/>
        <v>0</v>
      </c>
      <c r="E200" s="368"/>
      <c r="F200" s="289">
        <f>'Rent Roll'!E199</f>
        <v>0</v>
      </c>
      <c r="G200" s="154"/>
      <c r="H200" s="154"/>
      <c r="I200" s="244"/>
      <c r="J200" s="287">
        <f t="shared" si="6"/>
        <v>0</v>
      </c>
      <c r="K200" s="287">
        <f t="shared" si="7"/>
        <v>0</v>
      </c>
      <c r="L200" s="325"/>
      <c r="M200" s="326"/>
      <c r="N200" s="325"/>
      <c r="O200" s="326"/>
      <c r="P200" s="244"/>
      <c r="Q200" s="284"/>
      <c r="W200" s="221"/>
    </row>
    <row r="201" spans="1:23" s="219" customFormat="1" ht="13.15" hidden="1" outlineLevel="1" x14ac:dyDescent="0.4">
      <c r="A201" s="398">
        <f>'Rent Roll'!A200:B200</f>
        <v>0</v>
      </c>
      <c r="B201" s="399"/>
      <c r="C201" s="288">
        <f>'Rent Roll'!C200</f>
        <v>0</v>
      </c>
      <c r="D201" s="367">
        <f t="shared" si="8"/>
        <v>0</v>
      </c>
      <c r="E201" s="368"/>
      <c r="F201" s="289">
        <f>'Rent Roll'!E200</f>
        <v>0</v>
      </c>
      <c r="G201" s="154"/>
      <c r="H201" s="154"/>
      <c r="I201" s="244"/>
      <c r="J201" s="287">
        <f t="shared" si="6"/>
        <v>0</v>
      </c>
      <c r="K201" s="287">
        <f t="shared" si="7"/>
        <v>0</v>
      </c>
      <c r="L201" s="325"/>
      <c r="M201" s="326"/>
      <c r="N201" s="325"/>
      <c r="O201" s="326"/>
      <c r="P201" s="244"/>
      <c r="Q201" s="284"/>
      <c r="W201" s="221"/>
    </row>
    <row r="202" spans="1:23" s="219" customFormat="1" ht="13.15" hidden="1" outlineLevel="1" x14ac:dyDescent="0.4">
      <c r="A202" s="398">
        <f>'Rent Roll'!A201:B201</f>
        <v>0</v>
      </c>
      <c r="B202" s="399"/>
      <c r="C202" s="288">
        <f>'Rent Roll'!C201</f>
        <v>0</v>
      </c>
      <c r="D202" s="367">
        <f t="shared" si="8"/>
        <v>0</v>
      </c>
      <c r="E202" s="368"/>
      <c r="F202" s="289">
        <f>'Rent Roll'!E201</f>
        <v>0</v>
      </c>
      <c r="G202" s="154"/>
      <c r="H202" s="154"/>
      <c r="I202" s="244"/>
      <c r="J202" s="287">
        <f t="shared" ref="J202:J209" si="9">(H202-G202)*0.75</f>
        <v>0</v>
      </c>
      <c r="K202" s="287">
        <f t="shared" ref="K202:K209" si="10">IF(D202="YES",F202-J202,F202)</f>
        <v>0</v>
      </c>
      <c r="L202" s="325"/>
      <c r="M202" s="326"/>
      <c r="N202" s="325"/>
      <c r="O202" s="326"/>
      <c r="P202" s="244"/>
      <c r="Q202" s="284"/>
      <c r="W202" s="221"/>
    </row>
    <row r="203" spans="1:23" s="219" customFormat="1" ht="13.15" hidden="1" outlineLevel="1" x14ac:dyDescent="0.4">
      <c r="A203" s="398">
        <f>'Rent Roll'!A202:B202</f>
        <v>0</v>
      </c>
      <c r="B203" s="399"/>
      <c r="C203" s="288">
        <f>'Rent Roll'!C202</f>
        <v>0</v>
      </c>
      <c r="D203" s="367">
        <f t="shared" ref="D203:D209" si="11">$F$7</f>
        <v>0</v>
      </c>
      <c r="E203" s="368"/>
      <c r="F203" s="289">
        <f>'Rent Roll'!E202</f>
        <v>0</v>
      </c>
      <c r="G203" s="154"/>
      <c r="H203" s="154"/>
      <c r="I203" s="244"/>
      <c r="J203" s="287">
        <f t="shared" si="9"/>
        <v>0</v>
      </c>
      <c r="K203" s="287">
        <f t="shared" si="10"/>
        <v>0</v>
      </c>
      <c r="L203" s="325"/>
      <c r="M203" s="326"/>
      <c r="N203" s="325"/>
      <c r="O203" s="326"/>
      <c r="P203" s="244"/>
      <c r="Q203" s="284"/>
      <c r="W203" s="221"/>
    </row>
    <row r="204" spans="1:23" s="219" customFormat="1" ht="13.15" hidden="1" outlineLevel="1" x14ac:dyDescent="0.4">
      <c r="A204" s="398">
        <f>'Rent Roll'!A203:B203</f>
        <v>0</v>
      </c>
      <c r="B204" s="399"/>
      <c r="C204" s="288">
        <f>'Rent Roll'!C203</f>
        <v>0</v>
      </c>
      <c r="D204" s="367">
        <f t="shared" si="11"/>
        <v>0</v>
      </c>
      <c r="E204" s="368"/>
      <c r="F204" s="289">
        <f>'Rent Roll'!E203</f>
        <v>0</v>
      </c>
      <c r="G204" s="154"/>
      <c r="H204" s="154"/>
      <c r="I204" s="244"/>
      <c r="J204" s="287">
        <f t="shared" si="9"/>
        <v>0</v>
      </c>
      <c r="K204" s="287">
        <f t="shared" si="10"/>
        <v>0</v>
      </c>
      <c r="L204" s="325"/>
      <c r="M204" s="326"/>
      <c r="N204" s="325"/>
      <c r="O204" s="326"/>
      <c r="P204" s="244"/>
      <c r="Q204" s="284"/>
      <c r="W204" s="221"/>
    </row>
    <row r="205" spans="1:23" s="219" customFormat="1" ht="13.15" hidden="1" outlineLevel="1" x14ac:dyDescent="0.4">
      <c r="A205" s="398">
        <f>'Rent Roll'!A204:B204</f>
        <v>0</v>
      </c>
      <c r="B205" s="399"/>
      <c r="C205" s="288">
        <f>'Rent Roll'!C204</f>
        <v>0</v>
      </c>
      <c r="D205" s="367">
        <f t="shared" si="11"/>
        <v>0</v>
      </c>
      <c r="E205" s="368"/>
      <c r="F205" s="289">
        <f>'Rent Roll'!E204</f>
        <v>0</v>
      </c>
      <c r="G205" s="154"/>
      <c r="H205" s="154"/>
      <c r="I205" s="244"/>
      <c r="J205" s="287">
        <f t="shared" si="9"/>
        <v>0</v>
      </c>
      <c r="K205" s="287">
        <f t="shared" si="10"/>
        <v>0</v>
      </c>
      <c r="L205" s="325"/>
      <c r="M205" s="326"/>
      <c r="N205" s="325"/>
      <c r="O205" s="326"/>
      <c r="P205" s="244"/>
      <c r="Q205" s="284"/>
      <c r="W205" s="221"/>
    </row>
    <row r="206" spans="1:23" s="219" customFormat="1" hidden="1" outlineLevel="1" x14ac:dyDescent="0.35">
      <c r="A206" s="398">
        <f>'Rent Roll'!A205:B205</f>
        <v>0</v>
      </c>
      <c r="B206" s="399"/>
      <c r="C206" s="288">
        <f>'Rent Roll'!C205</f>
        <v>0</v>
      </c>
      <c r="D206" s="367">
        <f t="shared" si="11"/>
        <v>0</v>
      </c>
      <c r="E206" s="368"/>
      <c r="F206" s="289">
        <f>'Rent Roll'!E205</f>
        <v>0</v>
      </c>
      <c r="G206" s="154"/>
      <c r="H206" s="154"/>
      <c r="I206" s="244"/>
      <c r="J206" s="287">
        <f t="shared" si="9"/>
        <v>0</v>
      </c>
      <c r="K206" s="287">
        <f t="shared" si="10"/>
        <v>0</v>
      </c>
      <c r="L206" s="325"/>
      <c r="M206" s="326"/>
      <c r="N206" s="325"/>
      <c r="O206" s="326"/>
      <c r="P206" s="244"/>
      <c r="Q206" s="284"/>
    </row>
    <row r="207" spans="1:23" s="219" customFormat="1" hidden="1" outlineLevel="1" x14ac:dyDescent="0.35">
      <c r="A207" s="398">
        <f>'Rent Roll'!A206:B206</f>
        <v>0</v>
      </c>
      <c r="B207" s="399"/>
      <c r="C207" s="288">
        <f>'Rent Roll'!C206</f>
        <v>0</v>
      </c>
      <c r="D207" s="367">
        <f t="shared" si="11"/>
        <v>0</v>
      </c>
      <c r="E207" s="368"/>
      <c r="F207" s="289">
        <f>'Rent Roll'!E206</f>
        <v>0</v>
      </c>
      <c r="G207" s="154"/>
      <c r="H207" s="154"/>
      <c r="I207" s="244"/>
      <c r="J207" s="287">
        <f t="shared" si="9"/>
        <v>0</v>
      </c>
      <c r="K207" s="287">
        <f t="shared" si="10"/>
        <v>0</v>
      </c>
      <c r="L207" s="325"/>
      <c r="M207" s="326"/>
      <c r="N207" s="325"/>
      <c r="O207" s="326"/>
      <c r="P207" s="244"/>
      <c r="Q207" s="284"/>
    </row>
    <row r="208" spans="1:23" s="219" customFormat="1" hidden="1" outlineLevel="1" x14ac:dyDescent="0.35">
      <c r="A208" s="398">
        <f>'Rent Roll'!A207:B207</f>
        <v>0</v>
      </c>
      <c r="B208" s="399"/>
      <c r="C208" s="288">
        <f>'Rent Roll'!C207</f>
        <v>0</v>
      </c>
      <c r="D208" s="367">
        <f t="shared" si="11"/>
        <v>0</v>
      </c>
      <c r="E208" s="368"/>
      <c r="F208" s="289">
        <f>'Rent Roll'!E207</f>
        <v>0</v>
      </c>
      <c r="G208" s="154"/>
      <c r="H208" s="154"/>
      <c r="I208" s="244"/>
      <c r="J208" s="287">
        <f t="shared" si="9"/>
        <v>0</v>
      </c>
      <c r="K208" s="287">
        <f t="shared" si="10"/>
        <v>0</v>
      </c>
      <c r="L208" s="285"/>
      <c r="M208" s="286"/>
      <c r="N208" s="285"/>
      <c r="O208" s="286"/>
      <c r="P208" s="244"/>
      <c r="Q208" s="284"/>
    </row>
    <row r="209" spans="1:19" s="219" customFormat="1" hidden="1" outlineLevel="1" x14ac:dyDescent="0.35">
      <c r="A209" s="398">
        <f>'Rent Roll'!A208:B208</f>
        <v>0</v>
      </c>
      <c r="B209" s="399"/>
      <c r="C209" s="288">
        <f>'Rent Roll'!C208</f>
        <v>0</v>
      </c>
      <c r="D209" s="367">
        <f t="shared" si="11"/>
        <v>0</v>
      </c>
      <c r="E209" s="368"/>
      <c r="F209" s="289">
        <f>'Rent Roll'!E208</f>
        <v>0</v>
      </c>
      <c r="G209" s="154"/>
      <c r="H209" s="154"/>
      <c r="I209" s="244"/>
      <c r="J209" s="287">
        <f t="shared" si="9"/>
        <v>0</v>
      </c>
      <c r="K209" s="287">
        <f t="shared" si="10"/>
        <v>0</v>
      </c>
      <c r="L209" s="285"/>
      <c r="M209" s="286"/>
      <c r="N209" s="285"/>
      <c r="O209" s="286"/>
      <c r="P209" s="244"/>
      <c r="Q209" s="284"/>
    </row>
    <row r="210" spans="1:19" ht="25.5" customHeight="1" collapsed="1" x14ac:dyDescent="0.35">
      <c r="A210" s="329" t="s">
        <v>81</v>
      </c>
      <c r="B210" s="330"/>
      <c r="C210" s="102">
        <f>'Rent Roll'!C209</f>
        <v>0</v>
      </c>
      <c r="D210" s="374">
        <f>SUM(D10:E209)</f>
        <v>0</v>
      </c>
      <c r="E210" s="375"/>
      <c r="F210" s="129">
        <f>SUM(F10:F209)</f>
        <v>0</v>
      </c>
      <c r="G210" s="129"/>
      <c r="H210" s="130"/>
      <c r="I210" s="130"/>
      <c r="J210" s="144"/>
      <c r="K210" s="131">
        <f>SUM(K10:K209)</f>
        <v>0</v>
      </c>
      <c r="L210" s="331"/>
      <c r="M210" s="332"/>
      <c r="N210" s="331"/>
      <c r="O210" s="332"/>
      <c r="P210" s="19"/>
      <c r="Q210" s="9"/>
      <c r="R210" s="119">
        <f>SUMIFS(K10:K209,'Rent Roll'!F9:F208,"Yes")</f>
        <v>0</v>
      </c>
      <c r="S210" s="119">
        <f>SUMIFS(K10:K209,'Rent Roll'!H9:H208,"Vacant")</f>
        <v>0</v>
      </c>
    </row>
    <row r="211" spans="1:19" x14ac:dyDescent="0.35">
      <c r="A211" s="20"/>
      <c r="B211" s="20"/>
      <c r="C211" s="20"/>
      <c r="D211" s="20"/>
      <c r="E211" s="20"/>
      <c r="F211" s="132"/>
      <c r="G211" s="132"/>
      <c r="H211" s="132"/>
      <c r="I211" s="132"/>
      <c r="J211" s="132"/>
      <c r="K211" s="132"/>
      <c r="L211" s="20"/>
      <c r="M211" s="20"/>
      <c r="N211" s="20"/>
      <c r="O211" s="20"/>
      <c r="P211" s="20"/>
      <c r="Q211" s="6"/>
    </row>
    <row r="212" spans="1:19" ht="12.95" customHeight="1" thickBot="1" x14ac:dyDescent="0.4">
      <c r="A212" s="313"/>
      <c r="B212" s="313"/>
      <c r="C212" s="313"/>
      <c r="D212" s="313"/>
      <c r="E212" s="313"/>
      <c r="F212" s="314" t="s">
        <v>208</v>
      </c>
      <c r="G212" s="314"/>
      <c r="H212" s="314"/>
      <c r="I212" s="314"/>
      <c r="J212" s="314"/>
      <c r="K212" s="314" t="s">
        <v>209</v>
      </c>
      <c r="L212" s="20"/>
      <c r="M212" s="20"/>
      <c r="N212" s="20"/>
      <c r="O212" s="20"/>
      <c r="P212" s="20"/>
      <c r="Q212" s="6"/>
    </row>
    <row r="213" spans="1:19" ht="12.95" customHeight="1" x14ac:dyDescent="0.35">
      <c r="A213" s="29"/>
      <c r="B213" s="29"/>
      <c r="C213" s="108"/>
      <c r="D213" s="29" t="s">
        <v>10</v>
      </c>
      <c r="F213" s="133">
        <f>F210*12</f>
        <v>0</v>
      </c>
      <c r="G213" s="133"/>
      <c r="H213" s="134"/>
      <c r="I213" s="134">
        <f>'Rent Roll'!J253*12</f>
        <v>0</v>
      </c>
      <c r="J213" s="134"/>
      <c r="K213" s="135">
        <f>K210*12</f>
        <v>0</v>
      </c>
      <c r="L213" s="373" t="s">
        <v>76</v>
      </c>
      <c r="M213" s="338"/>
      <c r="N213" s="337" t="s">
        <v>77</v>
      </c>
      <c r="O213" s="338"/>
      <c r="P213" s="15" t="s">
        <v>78</v>
      </c>
      <c r="Q213" s="9"/>
    </row>
    <row r="214" spans="1:19" ht="12.95" customHeight="1" x14ac:dyDescent="0.35">
      <c r="A214" s="34"/>
      <c r="B214" s="34"/>
      <c r="C214" s="55"/>
      <c r="D214" s="34" t="s">
        <v>12</v>
      </c>
      <c r="F214" s="133">
        <f>'Summary Page'!C17</f>
        <v>0</v>
      </c>
      <c r="G214" s="133"/>
      <c r="H214" s="134"/>
      <c r="I214" s="134">
        <f>'Rent Roll'!$F$209*12</f>
        <v>0</v>
      </c>
      <c r="J214" s="134"/>
      <c r="K214" s="132">
        <f>R210*12</f>
        <v>0</v>
      </c>
      <c r="L214" s="372"/>
      <c r="M214" s="328"/>
      <c r="N214" s="327"/>
      <c r="O214" s="328"/>
      <c r="P214" s="16"/>
      <c r="Q214" s="6"/>
    </row>
    <row r="215" spans="1:19" ht="12.95" customHeight="1" x14ac:dyDescent="0.35">
      <c r="A215" s="34"/>
      <c r="B215" s="34"/>
      <c r="C215" s="55"/>
      <c r="D215" s="34" t="s">
        <v>136</v>
      </c>
      <c r="F215" s="133">
        <f>'Summary Page'!C18</f>
        <v>0</v>
      </c>
      <c r="G215" s="133"/>
      <c r="H215" s="134"/>
      <c r="I215" s="134">
        <f>RES_INC-I214</f>
        <v>0</v>
      </c>
      <c r="J215" s="134"/>
      <c r="K215" s="132">
        <f>K213-K214</f>
        <v>0</v>
      </c>
      <c r="L215" s="372"/>
      <c r="M215" s="328"/>
      <c r="N215" s="327"/>
      <c r="O215" s="328"/>
      <c r="P215" s="16"/>
      <c r="Q215" s="6"/>
    </row>
    <row r="216" spans="1:19" ht="12.95" customHeight="1" x14ac:dyDescent="0.35">
      <c r="A216" s="34"/>
      <c r="B216" s="34"/>
      <c r="C216" s="55"/>
      <c r="D216" s="34" t="s">
        <v>18</v>
      </c>
      <c r="F216" s="133" t="e">
        <f>'Summary Page'!C19</f>
        <v>#DIV/0!</v>
      </c>
      <c r="G216" s="133"/>
      <c r="H216" s="134"/>
      <c r="I216" s="134">
        <f>IF($C$200="Yes",I215*5%,0)</f>
        <v>0</v>
      </c>
      <c r="J216" s="134"/>
      <c r="K216" s="134" t="e">
        <f>IF('Summary Page'!I25="Yes",K215*5%,S210*12)</f>
        <v>#DIV/0!</v>
      </c>
      <c r="L216" s="372"/>
      <c r="M216" s="328"/>
      <c r="N216" s="327"/>
      <c r="O216" s="328"/>
      <c r="P216" s="16"/>
      <c r="Q216" s="6"/>
    </row>
    <row r="217" spans="1:19" ht="12.95" customHeight="1" x14ac:dyDescent="0.4">
      <c r="A217" s="112"/>
      <c r="B217" s="112"/>
      <c r="C217" s="113"/>
      <c r="D217" s="112" t="s">
        <v>22</v>
      </c>
      <c r="E217" s="114"/>
      <c r="F217" s="136" t="e">
        <f>'Summary Page'!C20</f>
        <v>#DIV/0!</v>
      </c>
      <c r="G217" s="136"/>
      <c r="H217" s="137"/>
      <c r="I217" s="138">
        <f>RES_INC-I216-I214</f>
        <v>0</v>
      </c>
      <c r="J217" s="138"/>
      <c r="K217" s="139" t="e">
        <f>K215-K216</f>
        <v>#DIV/0!</v>
      </c>
      <c r="L217" s="372"/>
      <c r="M217" s="328"/>
      <c r="N217" s="327"/>
      <c r="O217" s="328"/>
      <c r="P217" s="16"/>
      <c r="Q217" s="6"/>
    </row>
    <row r="218" spans="1:19" ht="12.95" customHeight="1" x14ac:dyDescent="0.35">
      <c r="A218" s="110"/>
      <c r="B218" s="110"/>
      <c r="C218" s="55"/>
      <c r="D218" s="110"/>
      <c r="E218" s="110"/>
      <c r="F218" s="140"/>
      <c r="G218" s="140"/>
      <c r="H218" s="140"/>
      <c r="I218" s="132"/>
      <c r="J218" s="132"/>
      <c r="K218" s="132"/>
      <c r="L218" s="372"/>
      <c r="M218" s="328"/>
      <c r="N218" s="327"/>
      <c r="O218" s="328"/>
      <c r="P218" s="16"/>
      <c r="Q218" s="6"/>
    </row>
    <row r="219" spans="1:19" ht="12.95" customHeight="1" x14ac:dyDescent="0.35">
      <c r="A219" s="111"/>
      <c r="B219" s="111"/>
      <c r="C219" s="108"/>
      <c r="D219" s="29" t="s">
        <v>34</v>
      </c>
      <c r="E219" s="109"/>
      <c r="F219" s="135">
        <f>ECI</f>
        <v>0</v>
      </c>
      <c r="G219" s="135"/>
      <c r="H219" s="141"/>
      <c r="I219" s="135"/>
      <c r="J219" s="135"/>
      <c r="K219" s="135">
        <f>F219</f>
        <v>0</v>
      </c>
      <c r="L219" s="369"/>
      <c r="M219" s="332"/>
      <c r="N219" s="331"/>
      <c r="O219" s="332"/>
      <c r="P219" s="19"/>
      <c r="Q219" s="9"/>
    </row>
    <row r="220" spans="1:19" ht="12.95" customHeight="1" x14ac:dyDescent="0.35">
      <c r="D220" s="29" t="s">
        <v>43</v>
      </c>
      <c r="F220" s="133" t="e">
        <f>F217+F219</f>
        <v>#DIV/0!</v>
      </c>
      <c r="G220" s="133"/>
      <c r="H220" s="133"/>
      <c r="I220" s="133"/>
      <c r="J220" s="133"/>
      <c r="K220" s="133" t="e">
        <f>K217+K219</f>
        <v>#DIV/0!</v>
      </c>
    </row>
    <row r="221" spans="1:19" ht="12.95" customHeight="1" x14ac:dyDescent="0.35">
      <c r="D221" s="29" t="s">
        <v>45</v>
      </c>
      <c r="F221" s="133" t="e">
        <f>'Income &amp; Expenses'!C37</f>
        <v>#DIV/0!</v>
      </c>
      <c r="G221" s="133"/>
      <c r="H221" s="133"/>
      <c r="I221" s="133"/>
      <c r="J221" s="133"/>
      <c r="K221" s="133" t="e">
        <f>'Income &amp; Expenses'!E37</f>
        <v>#DIV/0!</v>
      </c>
    </row>
    <row r="222" spans="1:19" ht="13.15" x14ac:dyDescent="0.4">
      <c r="A222" s="115"/>
      <c r="B222" s="115"/>
      <c r="C222" s="115"/>
      <c r="D222" s="116" t="s">
        <v>48</v>
      </c>
      <c r="E222" s="115"/>
      <c r="F222" s="142" t="e">
        <f>F220-F221</f>
        <v>#DIV/0!</v>
      </c>
      <c r="G222" s="142"/>
      <c r="H222" s="142"/>
      <c r="I222" s="142"/>
      <c r="J222" s="142"/>
      <c r="K222" s="142" t="e">
        <f>K220-K221</f>
        <v>#DIV/0!</v>
      </c>
    </row>
    <row r="223" spans="1:19" x14ac:dyDescent="0.35">
      <c r="F223" s="143"/>
      <c r="G223" s="143"/>
      <c r="H223" s="143"/>
      <c r="I223" s="143"/>
      <c r="J223" s="143"/>
      <c r="K223" s="143"/>
    </row>
    <row r="224" spans="1:19" x14ac:dyDescent="0.35">
      <c r="D224" s="29" t="s">
        <v>137</v>
      </c>
      <c r="F224" s="133">
        <f>'Income &amp; Expenses'!C43</f>
        <v>0</v>
      </c>
      <c r="G224" s="133"/>
      <c r="H224" s="133"/>
      <c r="I224" s="133"/>
      <c r="J224" s="133"/>
      <c r="K224" s="133">
        <f>'Income &amp; Expenses'!E43</f>
        <v>0</v>
      </c>
    </row>
    <row r="225" spans="4:11" x14ac:dyDescent="0.35">
      <c r="D225" s="29" t="s">
        <v>138</v>
      </c>
      <c r="F225" s="117" t="e">
        <f>F222/F224</f>
        <v>#DIV/0!</v>
      </c>
      <c r="G225" s="117"/>
      <c r="H225" s="117"/>
      <c r="I225" s="117"/>
      <c r="J225" s="117"/>
      <c r="K225" s="117" t="e">
        <f>K222/K224</f>
        <v>#DIV/0!</v>
      </c>
    </row>
    <row r="226" spans="4:11" x14ac:dyDescent="0.35">
      <c r="D226" s="29" t="s">
        <v>139</v>
      </c>
      <c r="F226" s="117" t="e">
        <f>'Income &amp; Expenses'!C47</f>
        <v>#DIV/0!</v>
      </c>
      <c r="K226" s="117" t="e">
        <f>(K217+ECI)/('Tenant Carry - Unregulated'!K221+'Tenant Carry - Unregulated'!K224)</f>
        <v>#DIV/0!</v>
      </c>
    </row>
  </sheetData>
  <mergeCells count="743">
    <mergeCell ref="L215:M215"/>
    <mergeCell ref="N215:O215"/>
    <mergeCell ref="L216:M216"/>
    <mergeCell ref="N216:O216"/>
    <mergeCell ref="L213:M213"/>
    <mergeCell ref="N213:O213"/>
    <mergeCell ref="L214:M214"/>
    <mergeCell ref="N214:O214"/>
    <mergeCell ref="L219:M219"/>
    <mergeCell ref="N219:O219"/>
    <mergeCell ref="L217:M217"/>
    <mergeCell ref="N217:O217"/>
    <mergeCell ref="L218:M218"/>
    <mergeCell ref="N218:O218"/>
    <mergeCell ref="A209:B209"/>
    <mergeCell ref="D209:E209"/>
    <mergeCell ref="A207:B207"/>
    <mergeCell ref="D207:E207"/>
    <mergeCell ref="L207:M207"/>
    <mergeCell ref="A210:B210"/>
    <mergeCell ref="D210:E210"/>
    <mergeCell ref="L210:M210"/>
    <mergeCell ref="N210:O210"/>
    <mergeCell ref="N207:O207"/>
    <mergeCell ref="A208:B208"/>
    <mergeCell ref="D208:E208"/>
    <mergeCell ref="A205:B205"/>
    <mergeCell ref="D205:E205"/>
    <mergeCell ref="L205:M205"/>
    <mergeCell ref="N205:O205"/>
    <mergeCell ref="A206:B206"/>
    <mergeCell ref="D206:E206"/>
    <mergeCell ref="L206:M206"/>
    <mergeCell ref="N206:O206"/>
    <mergeCell ref="A203:B203"/>
    <mergeCell ref="D203:E203"/>
    <mergeCell ref="L203:M203"/>
    <mergeCell ref="N203:O203"/>
    <mergeCell ref="A204:B204"/>
    <mergeCell ref="D204:E204"/>
    <mergeCell ref="L204:M204"/>
    <mergeCell ref="N204:O204"/>
    <mergeCell ref="A201:B201"/>
    <mergeCell ref="D201:E201"/>
    <mergeCell ref="L201:M201"/>
    <mergeCell ref="N201:O201"/>
    <mergeCell ref="A202:B202"/>
    <mergeCell ref="D202:E202"/>
    <mergeCell ref="L202:M202"/>
    <mergeCell ref="N202:O202"/>
    <mergeCell ref="A199:B199"/>
    <mergeCell ref="D199:E199"/>
    <mergeCell ref="L199:M199"/>
    <mergeCell ref="N199:O199"/>
    <mergeCell ref="A200:B200"/>
    <mergeCell ref="D200:E200"/>
    <mergeCell ref="L200:M200"/>
    <mergeCell ref="N200:O200"/>
    <mergeCell ref="A35:B35"/>
    <mergeCell ref="D35:E35"/>
    <mergeCell ref="L35:M35"/>
    <mergeCell ref="N35:O35"/>
    <mergeCell ref="A198:B198"/>
    <mergeCell ref="D198:E198"/>
    <mergeCell ref="L198:M198"/>
    <mergeCell ref="N198:O198"/>
    <mergeCell ref="A179:B179"/>
    <mergeCell ref="D179:E179"/>
    <mergeCell ref="L179:M179"/>
    <mergeCell ref="N179:O179"/>
    <mergeCell ref="A180:B180"/>
    <mergeCell ref="D180:E180"/>
    <mergeCell ref="L180:M180"/>
    <mergeCell ref="N180:O180"/>
    <mergeCell ref="A181:B181"/>
    <mergeCell ref="D181:E181"/>
    <mergeCell ref="L181:M181"/>
    <mergeCell ref="N181:O181"/>
    <mergeCell ref="A182:B182"/>
    <mergeCell ref="D182:E182"/>
    <mergeCell ref="L182:M182"/>
    <mergeCell ref="N182:O182"/>
    <mergeCell ref="A33:B33"/>
    <mergeCell ref="D33:E33"/>
    <mergeCell ref="A34:B34"/>
    <mergeCell ref="D34:E34"/>
    <mergeCell ref="L34:M34"/>
    <mergeCell ref="N34:O34"/>
    <mergeCell ref="A30:B30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A26:B26"/>
    <mergeCell ref="D26:E26"/>
    <mergeCell ref="A21:B21"/>
    <mergeCell ref="D21:E21"/>
    <mergeCell ref="A22:B22"/>
    <mergeCell ref="D22:E22"/>
    <mergeCell ref="A23:B23"/>
    <mergeCell ref="D23:E23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A13:B13"/>
    <mergeCell ref="D13:E13"/>
    <mergeCell ref="L13:M13"/>
    <mergeCell ref="N13:O13"/>
    <mergeCell ref="A14:B14"/>
    <mergeCell ref="D14:E14"/>
    <mergeCell ref="A11:B11"/>
    <mergeCell ref="D11:E11"/>
    <mergeCell ref="L11:M11"/>
    <mergeCell ref="N11:O11"/>
    <mergeCell ref="A12:B12"/>
    <mergeCell ref="D12:E12"/>
    <mergeCell ref="L12:M12"/>
    <mergeCell ref="N12:O12"/>
    <mergeCell ref="A1:K1"/>
    <mergeCell ref="A2:P2"/>
    <mergeCell ref="A3:K3"/>
    <mergeCell ref="A4:P4"/>
    <mergeCell ref="B5:C5"/>
    <mergeCell ref="N9:O9"/>
    <mergeCell ref="S9:Z9"/>
    <mergeCell ref="A10:B10"/>
    <mergeCell ref="D10:E10"/>
    <mergeCell ref="L10:M10"/>
    <mergeCell ref="N10:O10"/>
    <mergeCell ref="B6:C6"/>
    <mergeCell ref="A8:K8"/>
    <mergeCell ref="A9:B9"/>
    <mergeCell ref="D9:E9"/>
    <mergeCell ref="L9:M9"/>
    <mergeCell ref="D5:J5"/>
    <mergeCell ref="D6:J6"/>
    <mergeCell ref="B7:C7"/>
    <mergeCell ref="D7:E7"/>
    <mergeCell ref="G7:K7"/>
    <mergeCell ref="A183:B183"/>
    <mergeCell ref="D183:E183"/>
    <mergeCell ref="L183:M183"/>
    <mergeCell ref="N183:O183"/>
    <mergeCell ref="A184:B184"/>
    <mergeCell ref="D184:E184"/>
    <mergeCell ref="L184:M184"/>
    <mergeCell ref="N184:O184"/>
    <mergeCell ref="A185:B185"/>
    <mergeCell ref="D185:E185"/>
    <mergeCell ref="L185:M185"/>
    <mergeCell ref="N185:O185"/>
    <mergeCell ref="A186:B186"/>
    <mergeCell ref="D186:E186"/>
    <mergeCell ref="L186:M186"/>
    <mergeCell ref="N186:O186"/>
    <mergeCell ref="A187:B187"/>
    <mergeCell ref="D187:E187"/>
    <mergeCell ref="L187:M187"/>
    <mergeCell ref="N187:O187"/>
    <mergeCell ref="A188:B188"/>
    <mergeCell ref="D188:E188"/>
    <mergeCell ref="L188:M188"/>
    <mergeCell ref="N188:O188"/>
    <mergeCell ref="A189:B189"/>
    <mergeCell ref="D189:E189"/>
    <mergeCell ref="A190:B190"/>
    <mergeCell ref="D190:E190"/>
    <mergeCell ref="A191:B191"/>
    <mergeCell ref="D191:E191"/>
    <mergeCell ref="A192:B192"/>
    <mergeCell ref="D192:E192"/>
    <mergeCell ref="L192:M192"/>
    <mergeCell ref="N192:O192"/>
    <mergeCell ref="A193:B193"/>
    <mergeCell ref="D193:E193"/>
    <mergeCell ref="L193:M193"/>
    <mergeCell ref="N193:O193"/>
    <mergeCell ref="A194:B194"/>
    <mergeCell ref="D194:E194"/>
    <mergeCell ref="L194:M194"/>
    <mergeCell ref="N194:O194"/>
    <mergeCell ref="A195:B195"/>
    <mergeCell ref="D195:E195"/>
    <mergeCell ref="L195:M195"/>
    <mergeCell ref="N195:O195"/>
    <mergeCell ref="A196:B196"/>
    <mergeCell ref="D196:E196"/>
    <mergeCell ref="L196:M196"/>
    <mergeCell ref="N196:O196"/>
    <mergeCell ref="A197:B197"/>
    <mergeCell ref="D197:E197"/>
    <mergeCell ref="L197:M197"/>
    <mergeCell ref="N197:O197"/>
    <mergeCell ref="A141:B141"/>
    <mergeCell ref="D141:E141"/>
    <mergeCell ref="L141:M141"/>
    <mergeCell ref="N141:O141"/>
    <mergeCell ref="A142:B142"/>
    <mergeCell ref="D142:E142"/>
    <mergeCell ref="L142:M142"/>
    <mergeCell ref="N142:O142"/>
    <mergeCell ref="A143:B143"/>
    <mergeCell ref="D143:E143"/>
    <mergeCell ref="L143:M143"/>
    <mergeCell ref="N143:O143"/>
    <mergeCell ref="A144:B144"/>
    <mergeCell ref="D144:E144"/>
    <mergeCell ref="L144:M144"/>
    <mergeCell ref="N144:O144"/>
    <mergeCell ref="A145:B145"/>
    <mergeCell ref="D145:E145"/>
    <mergeCell ref="L145:M145"/>
    <mergeCell ref="N145:O145"/>
    <mergeCell ref="A146:B146"/>
    <mergeCell ref="D146:E146"/>
    <mergeCell ref="L146:M146"/>
    <mergeCell ref="N146:O146"/>
    <mergeCell ref="A147:B147"/>
    <mergeCell ref="D147:E147"/>
    <mergeCell ref="L147:M147"/>
    <mergeCell ref="N147:O147"/>
    <mergeCell ref="A148:B148"/>
    <mergeCell ref="D148:E148"/>
    <mergeCell ref="L148:M148"/>
    <mergeCell ref="N148:O148"/>
    <mergeCell ref="A149:B149"/>
    <mergeCell ref="D149:E149"/>
    <mergeCell ref="L149:M149"/>
    <mergeCell ref="N149:O149"/>
    <mergeCell ref="A150:B150"/>
    <mergeCell ref="D150:E150"/>
    <mergeCell ref="L150:M150"/>
    <mergeCell ref="N150:O150"/>
    <mergeCell ref="A151:B151"/>
    <mergeCell ref="D151:E151"/>
    <mergeCell ref="A152:B152"/>
    <mergeCell ref="D152:E152"/>
    <mergeCell ref="A153:B153"/>
    <mergeCell ref="D153:E153"/>
    <mergeCell ref="A154:B154"/>
    <mergeCell ref="D154:E154"/>
    <mergeCell ref="L154:M154"/>
    <mergeCell ref="N154:O154"/>
    <mergeCell ref="A155:B155"/>
    <mergeCell ref="D155:E155"/>
    <mergeCell ref="L155:M155"/>
    <mergeCell ref="N155:O155"/>
    <mergeCell ref="A156:B156"/>
    <mergeCell ref="D156:E156"/>
    <mergeCell ref="L156:M156"/>
    <mergeCell ref="N156:O156"/>
    <mergeCell ref="A157:B157"/>
    <mergeCell ref="D157:E157"/>
    <mergeCell ref="L157:M157"/>
    <mergeCell ref="N157:O157"/>
    <mergeCell ref="A158:B158"/>
    <mergeCell ref="D158:E158"/>
    <mergeCell ref="L158:M158"/>
    <mergeCell ref="N158:O158"/>
    <mergeCell ref="A159:B159"/>
    <mergeCell ref="D159:E159"/>
    <mergeCell ref="L159:M159"/>
    <mergeCell ref="N159:O159"/>
    <mergeCell ref="A160:B160"/>
    <mergeCell ref="D160:E160"/>
    <mergeCell ref="L160:M160"/>
    <mergeCell ref="N160:O160"/>
    <mergeCell ref="A161:B161"/>
    <mergeCell ref="D161:E161"/>
    <mergeCell ref="L161:M161"/>
    <mergeCell ref="N161:O161"/>
    <mergeCell ref="A162:B162"/>
    <mergeCell ref="D162:E162"/>
    <mergeCell ref="L162:M162"/>
    <mergeCell ref="N162:O162"/>
    <mergeCell ref="A163:B163"/>
    <mergeCell ref="D163:E163"/>
    <mergeCell ref="L163:M163"/>
    <mergeCell ref="N163:O163"/>
    <mergeCell ref="A164:B164"/>
    <mergeCell ref="D164:E164"/>
    <mergeCell ref="L164:M164"/>
    <mergeCell ref="N164:O164"/>
    <mergeCell ref="A165:B165"/>
    <mergeCell ref="D165:E165"/>
    <mergeCell ref="L165:M165"/>
    <mergeCell ref="N165:O165"/>
    <mergeCell ref="A166:B166"/>
    <mergeCell ref="D166:E166"/>
    <mergeCell ref="L166:M166"/>
    <mergeCell ref="N166:O166"/>
    <mergeCell ref="A167:B167"/>
    <mergeCell ref="D167:E167"/>
    <mergeCell ref="L167:M167"/>
    <mergeCell ref="N167:O167"/>
    <mergeCell ref="A168:B168"/>
    <mergeCell ref="D168:E168"/>
    <mergeCell ref="L168:M168"/>
    <mergeCell ref="N168:O168"/>
    <mergeCell ref="A169:B169"/>
    <mergeCell ref="D169:E169"/>
    <mergeCell ref="L169:M169"/>
    <mergeCell ref="N169:O169"/>
    <mergeCell ref="A170:B170"/>
    <mergeCell ref="D170:E170"/>
    <mergeCell ref="A171:B171"/>
    <mergeCell ref="D171:E171"/>
    <mergeCell ref="A172:B172"/>
    <mergeCell ref="D172:E172"/>
    <mergeCell ref="A173:B173"/>
    <mergeCell ref="D173:E173"/>
    <mergeCell ref="L173:M173"/>
    <mergeCell ref="N173:O173"/>
    <mergeCell ref="A174:B174"/>
    <mergeCell ref="D174:E174"/>
    <mergeCell ref="L174:M174"/>
    <mergeCell ref="N174:O174"/>
    <mergeCell ref="A175:B175"/>
    <mergeCell ref="D175:E175"/>
    <mergeCell ref="L175:M175"/>
    <mergeCell ref="N175:O175"/>
    <mergeCell ref="A176:B176"/>
    <mergeCell ref="D176:E176"/>
    <mergeCell ref="L176:M176"/>
    <mergeCell ref="N176:O176"/>
    <mergeCell ref="A177:B177"/>
    <mergeCell ref="D177:E177"/>
    <mergeCell ref="L177:M177"/>
    <mergeCell ref="N177:O177"/>
    <mergeCell ref="A178:B178"/>
    <mergeCell ref="D178:E178"/>
    <mergeCell ref="L178:M178"/>
    <mergeCell ref="N178:O178"/>
    <mergeCell ref="A36:B36"/>
    <mergeCell ref="D36:E36"/>
    <mergeCell ref="L36:M36"/>
    <mergeCell ref="N36:O36"/>
    <mergeCell ref="A37:B37"/>
    <mergeCell ref="D37:E37"/>
    <mergeCell ref="L37:M37"/>
    <mergeCell ref="N37:O37"/>
    <mergeCell ref="A38:B38"/>
    <mergeCell ref="D38:E38"/>
    <mergeCell ref="L38:M38"/>
    <mergeCell ref="N38:O38"/>
    <mergeCell ref="A39:B39"/>
    <mergeCell ref="D39:E39"/>
    <mergeCell ref="L39:M39"/>
    <mergeCell ref="N39:O39"/>
    <mergeCell ref="A40:B40"/>
    <mergeCell ref="D40:E40"/>
    <mergeCell ref="L40:M40"/>
    <mergeCell ref="N40:O40"/>
    <mergeCell ref="A41:B41"/>
    <mergeCell ref="D41:E41"/>
    <mergeCell ref="L41:M41"/>
    <mergeCell ref="N41:O41"/>
    <mergeCell ref="A42:B42"/>
    <mergeCell ref="D42:E42"/>
    <mergeCell ref="L42:M42"/>
    <mergeCell ref="N42:O42"/>
    <mergeCell ref="A43:B43"/>
    <mergeCell ref="D43:E43"/>
    <mergeCell ref="L43:M43"/>
    <mergeCell ref="N43:O43"/>
    <mergeCell ref="A44:B44"/>
    <mergeCell ref="D44:E44"/>
    <mergeCell ref="L44:M44"/>
    <mergeCell ref="N44:O44"/>
    <mergeCell ref="A45:B45"/>
    <mergeCell ref="D45:E45"/>
    <mergeCell ref="L45:M45"/>
    <mergeCell ref="N45:O45"/>
    <mergeCell ref="A46:B46"/>
    <mergeCell ref="D46:E46"/>
    <mergeCell ref="A47:B47"/>
    <mergeCell ref="D47:E47"/>
    <mergeCell ref="A48:B48"/>
    <mergeCell ref="D48:E48"/>
    <mergeCell ref="A49:B49"/>
    <mergeCell ref="D49:E49"/>
    <mergeCell ref="L49:M49"/>
    <mergeCell ref="N49:O49"/>
    <mergeCell ref="A50:B50"/>
    <mergeCell ref="D50:E50"/>
    <mergeCell ref="L50:M50"/>
    <mergeCell ref="N50:O50"/>
    <mergeCell ref="A51:B51"/>
    <mergeCell ref="D51:E51"/>
    <mergeCell ref="L51:M51"/>
    <mergeCell ref="N51:O51"/>
    <mergeCell ref="A52:B52"/>
    <mergeCell ref="D52:E52"/>
    <mergeCell ref="L52:M52"/>
    <mergeCell ref="N52:O52"/>
    <mergeCell ref="A82:B82"/>
    <mergeCell ref="D82:E82"/>
    <mergeCell ref="L82:M82"/>
    <mergeCell ref="N82:O82"/>
    <mergeCell ref="A58:B58"/>
    <mergeCell ref="D58:E58"/>
    <mergeCell ref="L58:M58"/>
    <mergeCell ref="N58:O58"/>
    <mergeCell ref="A59:B59"/>
    <mergeCell ref="D59:E59"/>
    <mergeCell ref="L59:M59"/>
    <mergeCell ref="N59:O59"/>
    <mergeCell ref="A60:B60"/>
    <mergeCell ref="D60:E60"/>
    <mergeCell ref="L60:M60"/>
    <mergeCell ref="N60:O60"/>
    <mergeCell ref="A61:B61"/>
    <mergeCell ref="D61:E61"/>
    <mergeCell ref="L61:M61"/>
    <mergeCell ref="N61:O61"/>
    <mergeCell ref="A83:B83"/>
    <mergeCell ref="D83:E83"/>
    <mergeCell ref="L83:M83"/>
    <mergeCell ref="N83:O83"/>
    <mergeCell ref="A84:B84"/>
    <mergeCell ref="D84:E84"/>
    <mergeCell ref="L84:M84"/>
    <mergeCell ref="N84:O84"/>
    <mergeCell ref="A85:B85"/>
    <mergeCell ref="D85:E85"/>
    <mergeCell ref="L85:M85"/>
    <mergeCell ref="N85:O85"/>
    <mergeCell ref="A86:B86"/>
    <mergeCell ref="D86:E86"/>
    <mergeCell ref="L86:M86"/>
    <mergeCell ref="N86:O86"/>
    <mergeCell ref="A87:B87"/>
    <mergeCell ref="D87:E87"/>
    <mergeCell ref="L87:M87"/>
    <mergeCell ref="N87:O87"/>
    <mergeCell ref="A88:B88"/>
    <mergeCell ref="D88:E88"/>
    <mergeCell ref="L88:M88"/>
    <mergeCell ref="N88:O88"/>
    <mergeCell ref="A89:B89"/>
    <mergeCell ref="D89:E89"/>
    <mergeCell ref="L89:M89"/>
    <mergeCell ref="N89:O89"/>
    <mergeCell ref="A90:B90"/>
    <mergeCell ref="D90:E90"/>
    <mergeCell ref="L90:M90"/>
    <mergeCell ref="N90:O90"/>
    <mergeCell ref="A91:B91"/>
    <mergeCell ref="D91:E91"/>
    <mergeCell ref="L91:M91"/>
    <mergeCell ref="N91:O91"/>
    <mergeCell ref="A92:B92"/>
    <mergeCell ref="D92:E92"/>
    <mergeCell ref="L92:M92"/>
    <mergeCell ref="N92:O92"/>
    <mergeCell ref="A93:B93"/>
    <mergeCell ref="D93:E93"/>
    <mergeCell ref="L93:M93"/>
    <mergeCell ref="N93:O93"/>
    <mergeCell ref="A94:B94"/>
    <mergeCell ref="D94:E94"/>
    <mergeCell ref="A95:B95"/>
    <mergeCell ref="D95:E95"/>
    <mergeCell ref="A96:B96"/>
    <mergeCell ref="D96:E96"/>
    <mergeCell ref="A97:B97"/>
    <mergeCell ref="D97:E97"/>
    <mergeCell ref="L97:M97"/>
    <mergeCell ref="N97:O97"/>
    <mergeCell ref="A98:B98"/>
    <mergeCell ref="D98:E98"/>
    <mergeCell ref="L98:M98"/>
    <mergeCell ref="N98:O98"/>
    <mergeCell ref="A99:B99"/>
    <mergeCell ref="D99:E99"/>
    <mergeCell ref="L99:M99"/>
    <mergeCell ref="N99:O99"/>
    <mergeCell ref="A100:B100"/>
    <mergeCell ref="D100:E100"/>
    <mergeCell ref="L100:M100"/>
    <mergeCell ref="N100:O100"/>
    <mergeCell ref="A101:B101"/>
    <mergeCell ref="D101:E101"/>
    <mergeCell ref="L101:M101"/>
    <mergeCell ref="N101:O101"/>
    <mergeCell ref="A102:B102"/>
    <mergeCell ref="D102:E102"/>
    <mergeCell ref="L102:M102"/>
    <mergeCell ref="N102:O102"/>
    <mergeCell ref="A103:B103"/>
    <mergeCell ref="D103:E103"/>
    <mergeCell ref="L103:M103"/>
    <mergeCell ref="N103:O103"/>
    <mergeCell ref="A104:B104"/>
    <mergeCell ref="D104:E104"/>
    <mergeCell ref="L104:M104"/>
    <mergeCell ref="N104:O104"/>
    <mergeCell ref="A105:B105"/>
    <mergeCell ref="D105:E105"/>
    <mergeCell ref="L105:M105"/>
    <mergeCell ref="N105:O105"/>
    <mergeCell ref="A106:B106"/>
    <mergeCell ref="D106:E106"/>
    <mergeCell ref="L106:M106"/>
    <mergeCell ref="N106:O106"/>
    <mergeCell ref="A107:B107"/>
    <mergeCell ref="D107:E107"/>
    <mergeCell ref="L107:M107"/>
    <mergeCell ref="N107:O107"/>
    <mergeCell ref="A108:B108"/>
    <mergeCell ref="D108:E108"/>
    <mergeCell ref="L108:M108"/>
    <mergeCell ref="N108:O108"/>
    <mergeCell ref="A109:B109"/>
    <mergeCell ref="D109:E109"/>
    <mergeCell ref="L109:M109"/>
    <mergeCell ref="N109:O109"/>
    <mergeCell ref="A110:B110"/>
    <mergeCell ref="D110:E110"/>
    <mergeCell ref="L110:M110"/>
    <mergeCell ref="N110:O110"/>
    <mergeCell ref="A111:B111"/>
    <mergeCell ref="D111:E111"/>
    <mergeCell ref="L111:M111"/>
    <mergeCell ref="N111:O111"/>
    <mergeCell ref="A112:B112"/>
    <mergeCell ref="D112:E112"/>
    <mergeCell ref="L112:M112"/>
    <mergeCell ref="N112:O11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L116:M116"/>
    <mergeCell ref="N116:O116"/>
    <mergeCell ref="A117:B117"/>
    <mergeCell ref="D117:E117"/>
    <mergeCell ref="L117:M117"/>
    <mergeCell ref="N117:O117"/>
    <mergeCell ref="A118:B118"/>
    <mergeCell ref="D118:E118"/>
    <mergeCell ref="L118:M118"/>
    <mergeCell ref="N118:O118"/>
    <mergeCell ref="A119:B119"/>
    <mergeCell ref="D119:E119"/>
    <mergeCell ref="L119:M119"/>
    <mergeCell ref="N119:O119"/>
    <mergeCell ref="A120:B120"/>
    <mergeCell ref="D120:E120"/>
    <mergeCell ref="L120:M120"/>
    <mergeCell ref="N120:O120"/>
    <mergeCell ref="A121:B121"/>
    <mergeCell ref="D121:E121"/>
    <mergeCell ref="L121:M121"/>
    <mergeCell ref="N121:O121"/>
    <mergeCell ref="A122:B122"/>
    <mergeCell ref="D122:E122"/>
    <mergeCell ref="L122:M122"/>
    <mergeCell ref="N122:O122"/>
    <mergeCell ref="A123:B123"/>
    <mergeCell ref="D123:E123"/>
    <mergeCell ref="L123:M123"/>
    <mergeCell ref="N123:O123"/>
    <mergeCell ref="A124:B124"/>
    <mergeCell ref="D124:E124"/>
    <mergeCell ref="L124:M124"/>
    <mergeCell ref="N124:O124"/>
    <mergeCell ref="A125:B125"/>
    <mergeCell ref="D125:E125"/>
    <mergeCell ref="L125:M125"/>
    <mergeCell ref="N125:O125"/>
    <mergeCell ref="A126:B126"/>
    <mergeCell ref="D126:E126"/>
    <mergeCell ref="L126:M126"/>
    <mergeCell ref="N126:O126"/>
    <mergeCell ref="A127:B127"/>
    <mergeCell ref="D127:E127"/>
    <mergeCell ref="L127:M127"/>
    <mergeCell ref="N127:O127"/>
    <mergeCell ref="A128:B128"/>
    <mergeCell ref="D128:E128"/>
    <mergeCell ref="L128:M128"/>
    <mergeCell ref="N128:O128"/>
    <mergeCell ref="A129:B129"/>
    <mergeCell ref="D129:E129"/>
    <mergeCell ref="L129:M129"/>
    <mergeCell ref="N129:O129"/>
    <mergeCell ref="A130:B130"/>
    <mergeCell ref="D130:E130"/>
    <mergeCell ref="L130:M130"/>
    <mergeCell ref="N130:O130"/>
    <mergeCell ref="A131:B131"/>
    <mergeCell ref="D131:E131"/>
    <mergeCell ref="L131:M131"/>
    <mergeCell ref="N131:O131"/>
    <mergeCell ref="A132:B132"/>
    <mergeCell ref="D132:E132"/>
    <mergeCell ref="A133:B133"/>
    <mergeCell ref="D133:E133"/>
    <mergeCell ref="A134:B134"/>
    <mergeCell ref="D134:E134"/>
    <mergeCell ref="A135:B135"/>
    <mergeCell ref="D135:E135"/>
    <mergeCell ref="L135:M135"/>
    <mergeCell ref="N135:O135"/>
    <mergeCell ref="A136:B136"/>
    <mergeCell ref="D136:E136"/>
    <mergeCell ref="L136:M136"/>
    <mergeCell ref="N136:O136"/>
    <mergeCell ref="A137:B137"/>
    <mergeCell ref="D137:E137"/>
    <mergeCell ref="L137:M137"/>
    <mergeCell ref="N137:O137"/>
    <mergeCell ref="A138:B138"/>
    <mergeCell ref="D138:E138"/>
    <mergeCell ref="L138:M138"/>
    <mergeCell ref="N138:O138"/>
    <mergeCell ref="A139:B139"/>
    <mergeCell ref="D139:E139"/>
    <mergeCell ref="L139:M139"/>
    <mergeCell ref="N139:O139"/>
    <mergeCell ref="A140:B140"/>
    <mergeCell ref="D140:E140"/>
    <mergeCell ref="L140:M140"/>
    <mergeCell ref="N140:O140"/>
    <mergeCell ref="A53:B53"/>
    <mergeCell ref="D53:E53"/>
    <mergeCell ref="L53:M53"/>
    <mergeCell ref="N53:O53"/>
    <mergeCell ref="A54:B54"/>
    <mergeCell ref="D54:E54"/>
    <mergeCell ref="L54:M54"/>
    <mergeCell ref="N54:O54"/>
    <mergeCell ref="A55:B55"/>
    <mergeCell ref="D55:E55"/>
    <mergeCell ref="L55:M55"/>
    <mergeCell ref="N55:O55"/>
    <mergeCell ref="A56:B56"/>
    <mergeCell ref="D56:E56"/>
    <mergeCell ref="L56:M56"/>
    <mergeCell ref="N56:O56"/>
    <mergeCell ref="A57:B57"/>
    <mergeCell ref="D57:E57"/>
    <mergeCell ref="L57:M57"/>
    <mergeCell ref="N57:O57"/>
    <mergeCell ref="A62:B62"/>
    <mergeCell ref="D62:E62"/>
    <mergeCell ref="L62:M62"/>
    <mergeCell ref="N62:O62"/>
    <mergeCell ref="A63:B63"/>
    <mergeCell ref="D63:E63"/>
    <mergeCell ref="L63:M63"/>
    <mergeCell ref="N63:O63"/>
    <mergeCell ref="A64:B64"/>
    <mergeCell ref="D64:E64"/>
    <mergeCell ref="L64:M64"/>
    <mergeCell ref="N64:O64"/>
    <mergeCell ref="A65:B65"/>
    <mergeCell ref="D65:E65"/>
    <mergeCell ref="A66:B66"/>
    <mergeCell ref="D66:E66"/>
    <mergeCell ref="A67:B67"/>
    <mergeCell ref="D67:E67"/>
    <mergeCell ref="A68:B68"/>
    <mergeCell ref="D68:E68"/>
    <mergeCell ref="L68:M68"/>
    <mergeCell ref="N68:O68"/>
    <mergeCell ref="A69:B69"/>
    <mergeCell ref="D69:E69"/>
    <mergeCell ref="L69:M69"/>
    <mergeCell ref="N69:O69"/>
    <mergeCell ref="A70:B70"/>
    <mergeCell ref="D70:E70"/>
    <mergeCell ref="L70:M70"/>
    <mergeCell ref="N70:O70"/>
    <mergeCell ref="A71:B71"/>
    <mergeCell ref="D71:E71"/>
    <mergeCell ref="L71:M71"/>
    <mergeCell ref="N71:O71"/>
    <mergeCell ref="A72:B72"/>
    <mergeCell ref="D72:E72"/>
    <mergeCell ref="L72:M72"/>
    <mergeCell ref="N72:O72"/>
    <mergeCell ref="A73:B73"/>
    <mergeCell ref="D73:E73"/>
    <mergeCell ref="L73:M73"/>
    <mergeCell ref="N73:O73"/>
    <mergeCell ref="A74:B74"/>
    <mergeCell ref="D74:E74"/>
    <mergeCell ref="L74:M74"/>
    <mergeCell ref="N74:O74"/>
    <mergeCell ref="A75:B75"/>
    <mergeCell ref="D75:E75"/>
    <mergeCell ref="L75:M75"/>
    <mergeCell ref="N75:O75"/>
    <mergeCell ref="A76:B76"/>
    <mergeCell ref="D76:E76"/>
    <mergeCell ref="L76:M76"/>
    <mergeCell ref="N76:O76"/>
    <mergeCell ref="A80:B80"/>
    <mergeCell ref="D80:E80"/>
    <mergeCell ref="L80:M80"/>
    <mergeCell ref="N80:O80"/>
    <mergeCell ref="A81:B81"/>
    <mergeCell ref="D81:E81"/>
    <mergeCell ref="L81:M81"/>
    <mergeCell ref="N81:O81"/>
    <mergeCell ref="A77:B77"/>
    <mergeCell ref="D77:E77"/>
    <mergeCell ref="L77:M77"/>
    <mergeCell ref="N77:O77"/>
    <mergeCell ref="A78:B78"/>
    <mergeCell ref="D78:E78"/>
    <mergeCell ref="L78:M78"/>
    <mergeCell ref="N78:O78"/>
    <mergeCell ref="A79:B79"/>
    <mergeCell ref="D79:E79"/>
    <mergeCell ref="L79:M79"/>
    <mergeCell ref="N79:O79"/>
  </mergeCells>
  <dataValidations count="2">
    <dataValidation type="list" showInputMessage="1" showErrorMessage="1" sqref="W24:W43 W84:W91 W103:W110 W122:W129 W141:W148 W160:W167 W179:W186 W198:W205 W55:W62 W74:W81">
      <formula1>"Yes, No"</formula1>
    </dataValidation>
    <dataValidation type="list" allowBlank="1" showInputMessage="1" showErrorMessage="1" sqref="F7 D10:E209">
      <formula1>"YES,NO"</formula1>
    </dataValidation>
  </dataValidations>
  <pageMargins left="0.7" right="0.7" top="0.75" bottom="0.75" header="0.3" footer="0.3"/>
  <pageSetup scale="74" fitToHeight="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69"/>
  <sheetViews>
    <sheetView topLeftCell="A3" zoomScale="90" zoomScaleNormal="90" workbookViewId="0">
      <selection activeCell="I23" sqref="I23"/>
    </sheetView>
  </sheetViews>
  <sheetFormatPr defaultColWidth="9.73046875" defaultRowHeight="12.75" x14ac:dyDescent="0.35"/>
  <cols>
    <col min="1" max="1" width="42.59765625" customWidth="1"/>
    <col min="2" max="2" width="11.73046875" customWidth="1"/>
    <col min="3" max="3" width="10.73046875" bestFit="1" customWidth="1"/>
    <col min="4" max="5" width="10.86328125" customWidth="1"/>
    <col min="6" max="6" width="11.265625" customWidth="1"/>
    <col min="7" max="7" width="0" hidden="1" customWidth="1"/>
    <col min="8" max="8" width="11.73046875" customWidth="1"/>
    <col min="9" max="9" width="11.59765625" customWidth="1"/>
    <col min="11" max="11" width="14" customWidth="1"/>
    <col min="14" max="14" width="9.86328125" customWidth="1"/>
  </cols>
  <sheetData>
    <row r="1" spans="1:22" ht="69.95" customHeight="1" x14ac:dyDescent="0.9">
      <c r="A1" s="315" t="s">
        <v>0</v>
      </c>
      <c r="B1" s="315"/>
      <c r="C1" s="315"/>
      <c r="D1" s="315"/>
      <c r="E1" s="315"/>
      <c r="F1" s="315"/>
      <c r="G1" s="4"/>
      <c r="H1" s="4"/>
    </row>
    <row r="2" spans="1:22" ht="30" customHeight="1" thickBot="1" x14ac:dyDescent="0.85">
      <c r="A2" s="358" t="s">
        <v>143</v>
      </c>
      <c r="B2" s="358"/>
      <c r="C2" s="358"/>
      <c r="D2" s="358"/>
      <c r="E2" s="358"/>
      <c r="F2" s="358"/>
      <c r="G2" s="30"/>
      <c r="H2" s="30"/>
    </row>
    <row r="3" spans="1:22" ht="15" customHeight="1" thickBot="1" x14ac:dyDescent="0.4">
      <c r="A3" s="320" t="s">
        <v>2</v>
      </c>
      <c r="B3" s="321"/>
      <c r="C3" s="321"/>
      <c r="D3" s="321"/>
      <c r="E3" s="321"/>
      <c r="F3" s="322"/>
      <c r="G3" s="30"/>
      <c r="H3" s="30"/>
    </row>
    <row r="4" spans="1:22" x14ac:dyDescent="0.35">
      <c r="A4" s="29" t="s">
        <v>144</v>
      </c>
      <c r="B4" s="30">
        <f>+ADDRESS</f>
        <v>0</v>
      </c>
      <c r="C4" s="30"/>
      <c r="D4" s="30"/>
      <c r="E4" s="30"/>
      <c r="F4" s="30"/>
      <c r="G4" s="30"/>
      <c r="H4" s="30"/>
    </row>
    <row r="5" spans="1:22" x14ac:dyDescent="0.35">
      <c r="A5" s="29" t="s">
        <v>145</v>
      </c>
      <c r="B5" s="30">
        <f>+UNITS</f>
        <v>0</v>
      </c>
      <c r="C5" s="30"/>
      <c r="D5" s="30"/>
      <c r="E5" s="30"/>
      <c r="F5" s="30"/>
      <c r="G5" s="30"/>
      <c r="H5" s="30"/>
    </row>
    <row r="6" spans="1:22" x14ac:dyDescent="0.35">
      <c r="A6" s="29" t="s">
        <v>146</v>
      </c>
      <c r="B6" s="156"/>
      <c r="C6" s="30"/>
      <c r="D6" s="30"/>
      <c r="E6" s="30"/>
      <c r="F6" s="30"/>
      <c r="G6" s="30"/>
      <c r="H6" s="30"/>
    </row>
    <row r="7" spans="1:22" x14ac:dyDescent="0.35">
      <c r="A7" s="30"/>
      <c r="B7" s="30"/>
      <c r="C7" s="30"/>
      <c r="D7" s="30"/>
      <c r="E7" s="30"/>
      <c r="F7" s="30"/>
      <c r="G7" s="32"/>
      <c r="H7" s="30"/>
    </row>
    <row r="8" spans="1:22" ht="12.95" customHeight="1" x14ac:dyDescent="0.35">
      <c r="A8" s="58"/>
      <c r="B8" s="411" t="s">
        <v>147</v>
      </c>
      <c r="C8" s="410" t="s">
        <v>148</v>
      </c>
      <c r="D8" s="408" t="s">
        <v>149</v>
      </c>
      <c r="E8" s="406" t="s">
        <v>150</v>
      </c>
      <c r="F8" s="406" t="s">
        <v>150</v>
      </c>
      <c r="G8" s="38"/>
      <c r="H8" s="38"/>
    </row>
    <row r="9" spans="1:22" ht="12.95" customHeight="1" x14ac:dyDescent="0.35">
      <c r="A9" s="30"/>
      <c r="B9" s="412"/>
      <c r="C9" s="409"/>
      <c r="D9" s="409"/>
      <c r="E9" s="407"/>
      <c r="F9" s="407"/>
      <c r="G9" s="38"/>
      <c r="H9" s="38"/>
    </row>
    <row r="10" spans="1:22" ht="16.149999999999999" thickBot="1" x14ac:dyDescent="0.65">
      <c r="A10" s="65" t="s">
        <v>151</v>
      </c>
      <c r="B10" s="92"/>
      <c r="C10" s="92"/>
      <c r="D10" s="92"/>
      <c r="E10" s="92"/>
      <c r="F10" s="92"/>
      <c r="G10" s="37"/>
      <c r="H10" s="37"/>
      <c r="L10" s="227" t="s">
        <v>80</v>
      </c>
    </row>
    <row r="11" spans="1:22" ht="13.15" thickTop="1" x14ac:dyDescent="0.35">
      <c r="A11" s="30" t="s">
        <v>152</v>
      </c>
      <c r="B11" s="157"/>
      <c r="C11" s="157"/>
      <c r="D11" s="157"/>
      <c r="E11" s="157"/>
      <c r="F11" s="157"/>
      <c r="G11" s="37"/>
      <c r="H11" s="37"/>
      <c r="L11" s="228"/>
      <c r="M11" s="207"/>
      <c r="N11" s="207"/>
      <c r="O11" s="207"/>
      <c r="P11" s="207"/>
      <c r="Q11" s="207"/>
      <c r="R11" s="207"/>
      <c r="S11" s="207"/>
      <c r="T11" s="207"/>
      <c r="U11" s="207"/>
      <c r="V11" s="208"/>
    </row>
    <row r="12" spans="1:22" x14ac:dyDescent="0.35">
      <c r="A12" s="30" t="s">
        <v>153</v>
      </c>
      <c r="B12" s="252">
        <f>+CONTRACT_PRICE*G12</f>
        <v>0</v>
      </c>
      <c r="C12" s="157"/>
      <c r="D12" s="158"/>
      <c r="E12" s="158"/>
      <c r="F12" s="158"/>
      <c r="G12" s="59">
        <v>0.1</v>
      </c>
      <c r="H12" s="37"/>
      <c r="L12" s="211"/>
      <c r="M12" s="209"/>
      <c r="N12" s="209"/>
      <c r="O12" s="209"/>
      <c r="P12" s="209"/>
      <c r="Q12" s="209"/>
      <c r="R12" s="209"/>
      <c r="S12" s="209"/>
      <c r="T12" s="209"/>
      <c r="U12" s="209"/>
      <c r="V12" s="210"/>
    </row>
    <row r="13" spans="1:22" x14ac:dyDescent="0.35">
      <c r="A13" s="30" t="s">
        <v>154</v>
      </c>
      <c r="B13" s="158"/>
      <c r="C13" s="158"/>
      <c r="D13" s="158"/>
      <c r="E13" s="158"/>
      <c r="F13" s="158"/>
      <c r="G13" s="37"/>
      <c r="H13" s="37"/>
      <c r="L13" s="211"/>
      <c r="M13" s="209"/>
      <c r="N13" s="209"/>
      <c r="O13" s="209"/>
      <c r="P13" s="209"/>
      <c r="Q13" s="209"/>
      <c r="R13" s="209"/>
      <c r="S13" s="209"/>
      <c r="T13" s="209"/>
      <c r="U13" s="209"/>
      <c r="V13" s="210"/>
    </row>
    <row r="14" spans="1:22" x14ac:dyDescent="0.35">
      <c r="A14" s="30"/>
      <c r="B14" s="37"/>
      <c r="C14" s="37"/>
      <c r="D14" s="37"/>
      <c r="E14" s="37"/>
      <c r="F14" s="37"/>
      <c r="G14" s="37"/>
      <c r="H14" s="37"/>
      <c r="K14" s="253"/>
      <c r="L14" s="211"/>
      <c r="M14" s="209"/>
      <c r="N14" s="209"/>
      <c r="O14" s="209"/>
      <c r="P14" s="209"/>
      <c r="Q14" s="209"/>
      <c r="R14" s="209"/>
      <c r="S14" s="209"/>
      <c r="T14" s="209"/>
      <c r="U14" s="209"/>
      <c r="V14" s="210"/>
    </row>
    <row r="15" spans="1:22" ht="13.15" x14ac:dyDescent="0.4">
      <c r="A15" s="65" t="s">
        <v>155</v>
      </c>
      <c r="B15" s="92"/>
      <c r="C15" s="92"/>
      <c r="D15" s="92"/>
      <c r="E15" s="92"/>
      <c r="F15" s="92"/>
      <c r="G15" s="37"/>
      <c r="H15" s="37"/>
      <c r="K15" s="253"/>
      <c r="L15" s="211"/>
      <c r="M15" s="209"/>
      <c r="N15" s="209"/>
      <c r="O15" s="209"/>
      <c r="P15" s="209"/>
      <c r="Q15" s="209"/>
      <c r="R15" s="209"/>
      <c r="S15" s="209"/>
      <c r="T15" s="209"/>
      <c r="U15" s="209"/>
      <c r="V15" s="210"/>
    </row>
    <row r="16" spans="1:22" x14ac:dyDescent="0.35">
      <c r="A16" s="30" t="s">
        <v>156</v>
      </c>
      <c r="B16" s="157"/>
      <c r="C16" s="157"/>
      <c r="D16" s="157"/>
      <c r="E16" s="157"/>
      <c r="F16" s="157"/>
      <c r="G16" s="37"/>
      <c r="H16" s="37"/>
      <c r="L16" s="211"/>
      <c r="M16" s="209"/>
      <c r="N16" s="209"/>
      <c r="O16" s="209"/>
      <c r="P16" s="209"/>
      <c r="Q16" s="209"/>
      <c r="R16" s="209"/>
      <c r="S16" s="209"/>
      <c r="T16" s="209"/>
      <c r="U16" s="209"/>
      <c r="V16" s="210"/>
    </row>
    <row r="17" spans="1:22" x14ac:dyDescent="0.35">
      <c r="A17" s="30" t="s">
        <v>157</v>
      </c>
      <c r="B17" s="157"/>
      <c r="C17" s="157"/>
      <c r="D17" s="157"/>
      <c r="E17" s="157"/>
      <c r="F17" s="157"/>
      <c r="G17" s="37"/>
      <c r="H17" s="37"/>
      <c r="L17" s="211"/>
      <c r="M17" s="209"/>
      <c r="N17" s="245"/>
      <c r="O17" s="209"/>
      <c r="P17" s="209"/>
      <c r="Q17" s="209"/>
      <c r="R17" s="209"/>
      <c r="S17" s="209"/>
      <c r="T17" s="209"/>
      <c r="U17" s="209"/>
      <c r="V17" s="210"/>
    </row>
    <row r="18" spans="1:22" x14ac:dyDescent="0.35">
      <c r="A18" s="30" t="s">
        <v>158</v>
      </c>
      <c r="B18" s="157"/>
      <c r="C18" s="157"/>
      <c r="D18" s="157"/>
      <c r="E18" s="157"/>
      <c r="F18" s="157"/>
      <c r="G18" s="37"/>
      <c r="H18" s="37"/>
      <c r="L18" s="211"/>
      <c r="M18" s="209"/>
      <c r="N18" s="209"/>
      <c r="O18" s="209"/>
      <c r="P18" s="209"/>
      <c r="Q18" s="209"/>
      <c r="R18" s="209"/>
      <c r="S18" s="209"/>
      <c r="T18" s="209"/>
      <c r="U18" s="209"/>
      <c r="V18" s="210"/>
    </row>
    <row r="19" spans="1:22" x14ac:dyDescent="0.35">
      <c r="A19" s="30" t="s">
        <v>159</v>
      </c>
      <c r="B19" s="157"/>
      <c r="C19" s="157"/>
      <c r="D19" s="157"/>
      <c r="E19" s="157"/>
      <c r="F19" s="157"/>
      <c r="G19" s="37"/>
      <c r="H19" s="37"/>
      <c r="L19" s="211"/>
      <c r="M19" s="209"/>
      <c r="N19" s="209"/>
      <c r="O19" s="209"/>
      <c r="P19" s="209"/>
      <c r="Q19" s="209"/>
      <c r="R19" s="209"/>
      <c r="S19" s="209"/>
      <c r="T19" s="209"/>
      <c r="U19" s="209"/>
      <c r="V19" s="210"/>
    </row>
    <row r="20" spans="1:22" x14ac:dyDescent="0.35">
      <c r="A20" s="30" t="s">
        <v>160</v>
      </c>
      <c r="B20" s="157"/>
      <c r="C20" s="157"/>
      <c r="D20" s="157"/>
      <c r="E20" s="157"/>
      <c r="F20" s="157"/>
      <c r="G20" s="37"/>
      <c r="H20" s="53" t="s">
        <v>161</v>
      </c>
      <c r="J20" s="189">
        <f>$C$13*0.002</f>
        <v>0</v>
      </c>
      <c r="L20" s="211"/>
      <c r="M20" s="209"/>
      <c r="N20" s="209"/>
      <c r="O20" s="209"/>
      <c r="P20" s="209"/>
      <c r="Q20" s="209"/>
      <c r="R20" s="209"/>
      <c r="S20" s="209"/>
      <c r="T20" s="209"/>
      <c r="U20" s="209"/>
      <c r="V20" s="210"/>
    </row>
    <row r="21" spans="1:22" x14ac:dyDescent="0.35">
      <c r="A21" s="30" t="s">
        <v>162</v>
      </c>
      <c r="B21" s="157"/>
      <c r="C21" s="157"/>
      <c r="D21" s="157"/>
      <c r="E21" s="157"/>
      <c r="F21" s="157"/>
      <c r="G21" s="37"/>
      <c r="H21" s="37"/>
      <c r="L21" s="211"/>
      <c r="M21" s="209"/>
      <c r="N21" s="209"/>
      <c r="O21" s="209"/>
      <c r="P21" s="209"/>
      <c r="Q21" s="209"/>
      <c r="R21" s="209"/>
      <c r="S21" s="209"/>
      <c r="T21" s="209"/>
      <c r="U21" s="209"/>
      <c r="V21" s="210"/>
    </row>
    <row r="22" spans="1:22" x14ac:dyDescent="0.35">
      <c r="A22" s="30" t="s">
        <v>163</v>
      </c>
      <c r="B22" s="157"/>
      <c r="C22" s="157"/>
      <c r="D22" s="157"/>
      <c r="E22" s="157"/>
      <c r="F22" s="157"/>
      <c r="G22" s="37"/>
      <c r="H22" s="37"/>
      <c r="L22" s="211"/>
      <c r="M22" s="209"/>
      <c r="N22" s="209"/>
      <c r="O22" s="209"/>
      <c r="P22" s="209"/>
      <c r="Q22" s="209"/>
      <c r="R22" s="209"/>
      <c r="S22" s="209"/>
      <c r="T22" s="209"/>
      <c r="U22" s="209"/>
      <c r="V22" s="210"/>
    </row>
    <row r="23" spans="1:22" x14ac:dyDescent="0.35">
      <c r="A23" s="30" t="s">
        <v>164</v>
      </c>
      <c r="B23" s="157"/>
      <c r="C23" s="157"/>
      <c r="D23" s="157"/>
      <c r="E23" s="157"/>
      <c r="F23" s="157"/>
      <c r="G23" s="37"/>
      <c r="H23" s="37"/>
      <c r="I23" s="254">
        <v>600</v>
      </c>
      <c r="J23" s="254">
        <v>800</v>
      </c>
      <c r="L23" s="211"/>
      <c r="M23" s="209"/>
      <c r="N23" s="209"/>
      <c r="O23" s="209"/>
      <c r="P23" s="209"/>
      <c r="Q23" s="209"/>
      <c r="R23" s="209"/>
      <c r="S23" s="209"/>
      <c r="T23" s="209"/>
      <c r="U23" s="209"/>
      <c r="V23" s="210"/>
    </row>
    <row r="24" spans="1:22" x14ac:dyDescent="0.35">
      <c r="A24" s="30" t="s">
        <v>165</v>
      </c>
      <c r="B24" s="252">
        <f>(IF('Income &amp; Expenses'!C34="NYC",'Sources &amp; Uses'!I23,'Sources &amp; Uses'!J23))*5</f>
        <v>3000</v>
      </c>
      <c r="C24" s="157"/>
      <c r="D24" s="157"/>
      <c r="E24" s="157"/>
      <c r="F24" s="157"/>
      <c r="G24" s="37"/>
      <c r="H24" s="53" t="s">
        <v>166</v>
      </c>
      <c r="L24" s="211"/>
      <c r="M24" s="209"/>
      <c r="N24" s="209"/>
      <c r="O24" s="209"/>
      <c r="P24" s="209"/>
      <c r="Q24" s="209"/>
      <c r="R24" s="209"/>
      <c r="S24" s="209"/>
      <c r="T24" s="209"/>
      <c r="U24" s="209"/>
      <c r="V24" s="210"/>
    </row>
    <row r="25" spans="1:22" x14ac:dyDescent="0.35">
      <c r="A25" s="30" t="s">
        <v>167</v>
      </c>
      <c r="B25" s="158"/>
      <c r="C25" s="157"/>
      <c r="D25" s="157"/>
      <c r="E25" s="157"/>
      <c r="F25" s="157"/>
      <c r="G25" s="37"/>
      <c r="H25" s="37"/>
      <c r="L25" s="211"/>
      <c r="M25" s="209"/>
      <c r="N25" s="209"/>
      <c r="O25" s="209"/>
      <c r="P25" s="209"/>
      <c r="Q25" s="209"/>
      <c r="R25" s="209"/>
      <c r="S25" s="209"/>
      <c r="T25" s="209"/>
      <c r="U25" s="209"/>
      <c r="V25" s="210"/>
    </row>
    <row r="26" spans="1:22" x14ac:dyDescent="0.35">
      <c r="A26" s="30" t="s">
        <v>154</v>
      </c>
      <c r="B26" s="158"/>
      <c r="C26" s="158"/>
      <c r="D26" s="158"/>
      <c r="E26" s="158"/>
      <c r="F26" s="158"/>
      <c r="G26" s="37"/>
      <c r="H26" s="37"/>
      <c r="L26" s="211"/>
      <c r="M26" s="209"/>
      <c r="N26" s="209"/>
      <c r="O26" s="209"/>
      <c r="P26" s="209"/>
      <c r="Q26" s="209"/>
      <c r="R26" s="209"/>
      <c r="S26" s="209"/>
      <c r="T26" s="209"/>
      <c r="U26" s="209"/>
      <c r="V26" s="210"/>
    </row>
    <row r="27" spans="1:22" x14ac:dyDescent="0.35">
      <c r="A27" s="30"/>
      <c r="B27" s="37"/>
      <c r="C27" s="37"/>
      <c r="D27" s="37"/>
      <c r="E27" s="37"/>
      <c r="F27" s="37"/>
      <c r="G27" s="37"/>
      <c r="H27" s="37"/>
      <c r="L27" s="211"/>
      <c r="M27" s="209"/>
      <c r="N27" s="209"/>
      <c r="O27" s="209"/>
      <c r="P27" s="209"/>
      <c r="Q27" s="209"/>
      <c r="R27" s="209"/>
      <c r="S27" s="209"/>
      <c r="T27" s="209"/>
      <c r="U27" s="209"/>
      <c r="V27" s="210"/>
    </row>
    <row r="28" spans="1:22" ht="13.15" x14ac:dyDescent="0.4">
      <c r="A28" s="65" t="s">
        <v>168</v>
      </c>
      <c r="B28" s="92"/>
      <c r="C28" s="92"/>
      <c r="D28" s="92"/>
      <c r="E28" s="92"/>
      <c r="F28" s="92"/>
      <c r="G28" s="37"/>
      <c r="H28" s="37"/>
      <c r="L28" s="211"/>
      <c r="M28" s="209"/>
      <c r="N28" s="209"/>
      <c r="O28" s="209"/>
      <c r="P28" s="209"/>
      <c r="Q28" s="209"/>
      <c r="R28" s="209"/>
      <c r="S28" s="209"/>
      <c r="T28" s="209"/>
      <c r="U28" s="209"/>
      <c r="V28" s="210"/>
    </row>
    <row r="29" spans="1:22" x14ac:dyDescent="0.35">
      <c r="A29" s="30" t="s">
        <v>169</v>
      </c>
      <c r="B29" s="157"/>
      <c r="C29" s="157"/>
      <c r="D29" s="157"/>
      <c r="E29" s="157"/>
      <c r="F29" s="157"/>
      <c r="G29" s="37"/>
      <c r="H29" s="53" t="s">
        <v>170</v>
      </c>
      <c r="I29" s="2"/>
      <c r="J29" s="189">
        <f>ROUND(C42*0.02,0)</f>
        <v>0</v>
      </c>
      <c r="L29" s="211"/>
      <c r="M29" s="209"/>
      <c r="N29" s="209"/>
      <c r="O29" s="209"/>
      <c r="P29" s="209"/>
      <c r="Q29" s="209"/>
      <c r="R29" s="209"/>
      <c r="S29" s="209"/>
      <c r="T29" s="209"/>
      <c r="U29" s="209"/>
      <c r="V29" s="210"/>
    </row>
    <row r="30" spans="1:22" x14ac:dyDescent="0.35">
      <c r="A30" s="30" t="s">
        <v>171</v>
      </c>
      <c r="B30" s="252">
        <v>1000</v>
      </c>
      <c r="C30" s="157"/>
      <c r="D30" s="158"/>
      <c r="E30" s="158"/>
      <c r="F30" s="158"/>
      <c r="G30" s="37"/>
      <c r="H30" s="37"/>
      <c r="L30" s="211"/>
      <c r="M30" s="209"/>
      <c r="N30" s="209"/>
      <c r="O30" s="209"/>
      <c r="P30" s="209"/>
      <c r="Q30" s="209"/>
      <c r="R30" s="209"/>
      <c r="S30" s="209"/>
      <c r="T30" s="209"/>
      <c r="U30" s="209"/>
      <c r="V30" s="210"/>
    </row>
    <row r="31" spans="1:22" x14ac:dyDescent="0.35">
      <c r="A31" s="30" t="s">
        <v>172</v>
      </c>
      <c r="B31" s="157"/>
      <c r="C31" s="157"/>
      <c r="D31" s="157"/>
      <c r="E31" s="157"/>
      <c r="F31" s="157"/>
      <c r="G31" s="37"/>
      <c r="H31" s="37"/>
      <c r="L31" s="211"/>
      <c r="M31" s="209"/>
      <c r="N31" s="209"/>
      <c r="O31" s="209"/>
      <c r="P31" s="209"/>
      <c r="Q31" s="209"/>
      <c r="R31" s="209"/>
      <c r="S31" s="209"/>
      <c r="T31" s="209"/>
      <c r="U31" s="209"/>
      <c r="V31" s="210"/>
    </row>
    <row r="32" spans="1:22" x14ac:dyDescent="0.35">
      <c r="A32" s="30" t="s">
        <v>173</v>
      </c>
      <c r="B32" s="157"/>
      <c r="C32" s="157"/>
      <c r="D32" s="157"/>
      <c r="E32" s="157"/>
      <c r="F32" s="157"/>
      <c r="G32" s="37"/>
      <c r="H32" s="37"/>
      <c r="L32" s="211"/>
      <c r="M32" s="209"/>
      <c r="N32" s="209"/>
      <c r="O32" s="209"/>
      <c r="P32" s="209"/>
      <c r="Q32" s="209"/>
      <c r="R32" s="209"/>
      <c r="S32" s="209"/>
      <c r="T32" s="209"/>
      <c r="U32" s="209"/>
      <c r="V32" s="210"/>
    </row>
    <row r="33" spans="1:22" x14ac:dyDescent="0.35">
      <c r="A33" s="30" t="s">
        <v>174</v>
      </c>
      <c r="B33" s="157"/>
      <c r="C33" s="157"/>
      <c r="D33" s="157"/>
      <c r="E33" s="157"/>
      <c r="F33" s="157"/>
      <c r="G33" s="37"/>
      <c r="H33" s="53"/>
      <c r="L33" s="211"/>
      <c r="M33" s="209"/>
      <c r="N33" s="209"/>
      <c r="O33" s="209"/>
      <c r="P33" s="209"/>
      <c r="Q33" s="209"/>
      <c r="R33" s="209"/>
      <c r="S33" s="209"/>
      <c r="T33" s="209"/>
      <c r="U33" s="209"/>
      <c r="V33" s="210"/>
    </row>
    <row r="34" spans="1:22" ht="13.15" thickBot="1" x14ac:dyDescent="0.4">
      <c r="A34" s="30" t="s">
        <v>175</v>
      </c>
      <c r="B34" s="157"/>
      <c r="C34" s="157"/>
      <c r="D34" s="157"/>
      <c r="E34" s="157"/>
      <c r="F34" s="157"/>
      <c r="G34" s="37"/>
      <c r="H34" s="53" t="s">
        <v>176</v>
      </c>
      <c r="L34" s="229"/>
      <c r="M34" s="212"/>
      <c r="N34" s="212"/>
      <c r="O34" s="212"/>
      <c r="P34" s="212"/>
      <c r="Q34" s="212"/>
      <c r="R34" s="212"/>
      <c r="S34" s="212"/>
      <c r="T34" s="212"/>
      <c r="U34" s="212"/>
      <c r="V34" s="213"/>
    </row>
    <row r="35" spans="1:22" ht="13.15" thickTop="1" x14ac:dyDescent="0.35">
      <c r="A35" s="30" t="s">
        <v>177</v>
      </c>
      <c r="B35" s="157"/>
      <c r="C35" s="157"/>
      <c r="D35" s="157"/>
      <c r="E35" s="157"/>
      <c r="F35" s="157"/>
      <c r="G35" s="37"/>
    </row>
    <row r="36" spans="1:22" x14ac:dyDescent="0.35">
      <c r="A36" s="30" t="s">
        <v>178</v>
      </c>
      <c r="B36" s="157"/>
      <c r="C36" s="157"/>
      <c r="D36" s="157"/>
      <c r="E36" s="157"/>
      <c r="F36" s="157"/>
      <c r="G36" s="37"/>
      <c r="H36" s="53"/>
    </row>
    <row r="37" spans="1:22" x14ac:dyDescent="0.35">
      <c r="A37" s="30" t="s">
        <v>167</v>
      </c>
      <c r="B37" s="157"/>
      <c r="C37" s="157"/>
      <c r="D37" s="157"/>
      <c r="E37" s="157"/>
      <c r="F37" s="157"/>
      <c r="G37" s="37"/>
      <c r="H37" s="53"/>
    </row>
    <row r="38" spans="1:22" x14ac:dyDescent="0.35">
      <c r="A38" s="30" t="s">
        <v>167</v>
      </c>
      <c r="B38" s="157"/>
      <c r="C38" s="157"/>
      <c r="D38" s="157"/>
      <c r="E38" s="157"/>
      <c r="F38" s="157"/>
      <c r="G38" s="37"/>
      <c r="H38" s="37"/>
    </row>
    <row r="39" spans="1:22" x14ac:dyDescent="0.35">
      <c r="A39" s="30" t="s">
        <v>154</v>
      </c>
      <c r="B39" s="158"/>
      <c r="C39" s="158"/>
      <c r="D39" s="158"/>
      <c r="E39" s="158"/>
      <c r="F39" s="158"/>
      <c r="G39" s="37"/>
      <c r="H39" s="37"/>
    </row>
    <row r="40" spans="1:22" x14ac:dyDescent="0.35">
      <c r="A40" s="30"/>
      <c r="B40" s="37"/>
      <c r="C40" s="37"/>
      <c r="D40" s="37"/>
      <c r="E40" s="37"/>
      <c r="F40" s="37"/>
      <c r="G40" s="37"/>
      <c r="H40" s="37"/>
    </row>
    <row r="41" spans="1:22" x14ac:dyDescent="0.35">
      <c r="A41" s="30"/>
      <c r="B41" s="37"/>
      <c r="C41" s="37"/>
      <c r="D41" s="37"/>
      <c r="E41" s="37"/>
      <c r="F41" s="37"/>
      <c r="G41" s="37"/>
      <c r="H41" s="37"/>
    </row>
    <row r="42" spans="1:22" ht="13.15" x14ac:dyDescent="0.4">
      <c r="A42" s="65" t="s">
        <v>179</v>
      </c>
      <c r="B42" s="68">
        <f>+B13+B26+B39</f>
        <v>0</v>
      </c>
      <c r="C42" s="68">
        <f>+C13+C26+C39</f>
        <v>0</v>
      </c>
      <c r="D42" s="68">
        <f>+D13+D26+D39</f>
        <v>0</v>
      </c>
      <c r="E42" s="68">
        <f>+E13+E26+E39</f>
        <v>0</v>
      </c>
      <c r="F42" s="68">
        <f>+F13+F26+F39</f>
        <v>0</v>
      </c>
      <c r="G42" s="37"/>
      <c r="H42" s="37"/>
    </row>
    <row r="43" spans="1:22" x14ac:dyDescent="0.35">
      <c r="A43" s="30"/>
      <c r="B43" s="37"/>
      <c r="C43" s="37"/>
      <c r="D43" s="37"/>
      <c r="E43" s="37"/>
      <c r="F43" s="37"/>
      <c r="G43" s="37"/>
      <c r="H43" s="37"/>
    </row>
    <row r="44" spans="1:22" ht="13.15" x14ac:dyDescent="0.4">
      <c r="A44" s="30"/>
      <c r="B44" s="30"/>
      <c r="C44" s="30"/>
      <c r="D44" s="30"/>
      <c r="E44" s="30"/>
      <c r="F44" s="30"/>
      <c r="G44" s="46"/>
      <c r="H44" s="30"/>
    </row>
    <row r="45" spans="1:22" ht="13.15" x14ac:dyDescent="0.4">
      <c r="A45" s="29" t="str">
        <f>C8</f>
        <v>CFHF</v>
      </c>
      <c r="B45" s="60">
        <f>C42</f>
        <v>0</v>
      </c>
      <c r="C45" s="57" t="e">
        <f>B45/B49</f>
        <v>#DIV/0!</v>
      </c>
      <c r="D45" s="57"/>
      <c r="E45" s="37" t="e">
        <f>B45/$B$5</f>
        <v>#DIV/0!</v>
      </c>
      <c r="F45" s="26" t="s">
        <v>180</v>
      </c>
      <c r="G45" s="46"/>
      <c r="H45" s="26" t="s">
        <v>181</v>
      </c>
    </row>
    <row r="46" spans="1:22" ht="13.15" x14ac:dyDescent="0.4">
      <c r="A46" s="29" t="str">
        <f>D8</f>
        <v>Equity</v>
      </c>
      <c r="B46" s="60">
        <f>D42</f>
        <v>0</v>
      </c>
      <c r="C46" s="57" t="e">
        <f>B46/B49</f>
        <v>#DIV/0!</v>
      </c>
      <c r="D46" s="57"/>
      <c r="E46" s="37" t="e">
        <f>B46/$B$5</f>
        <v>#DIV/0!</v>
      </c>
      <c r="F46" s="26" t="s">
        <v>180</v>
      </c>
      <c r="G46" s="46"/>
    </row>
    <row r="47" spans="1:22" ht="13.15" x14ac:dyDescent="0.4">
      <c r="A47" s="29" t="str">
        <f>E8</f>
        <v>Other (Specify)</v>
      </c>
      <c r="B47" s="60">
        <f>E42</f>
        <v>0</v>
      </c>
      <c r="C47" s="57" t="e">
        <f>B47/B49</f>
        <v>#DIV/0!</v>
      </c>
      <c r="D47" s="57"/>
      <c r="E47" s="37" t="e">
        <f>B47/$B$5</f>
        <v>#DIV/0!</v>
      </c>
      <c r="F47" s="26" t="s">
        <v>180</v>
      </c>
      <c r="G47" s="46"/>
    </row>
    <row r="48" spans="1:22" x14ac:dyDescent="0.35">
      <c r="A48" s="29" t="str">
        <f>F8</f>
        <v>Other (Specify)</v>
      </c>
      <c r="B48" s="60">
        <f>F42</f>
        <v>0</v>
      </c>
      <c r="C48" s="57" t="e">
        <f>B48/B49</f>
        <v>#DIV/0!</v>
      </c>
      <c r="D48" s="57"/>
      <c r="E48" s="37" t="e">
        <f>B48/$B$5</f>
        <v>#DIV/0!</v>
      </c>
      <c r="F48" s="26" t="s">
        <v>180</v>
      </c>
      <c r="G48" s="61"/>
    </row>
    <row r="49" spans="1:8" ht="13.15" x14ac:dyDescent="0.4">
      <c r="A49" s="29" t="s">
        <v>182</v>
      </c>
      <c r="B49" s="60">
        <f>SUM(B45:B48)</f>
        <v>0</v>
      </c>
      <c r="C49" s="57" t="e">
        <f>SUM(C45:C48)</f>
        <v>#DIV/0!</v>
      </c>
      <c r="D49" s="57"/>
      <c r="E49" s="37" t="e">
        <f>B49/$B$5</f>
        <v>#DIV/0!</v>
      </c>
      <c r="F49" s="26" t="s">
        <v>180</v>
      </c>
      <c r="G49" s="46"/>
    </row>
    <row r="50" spans="1:8" ht="13.15" x14ac:dyDescent="0.4">
      <c r="A50" s="46"/>
      <c r="B50" s="46"/>
      <c r="C50" s="46"/>
      <c r="D50" s="46"/>
      <c r="E50" s="46"/>
      <c r="F50" s="46"/>
      <c r="G50" s="46"/>
      <c r="H50" s="46"/>
    </row>
    <row r="51" spans="1:8" ht="13.15" x14ac:dyDescent="0.4">
      <c r="A51" s="45" t="s">
        <v>183</v>
      </c>
      <c r="B51" s="46"/>
      <c r="C51" s="46"/>
      <c r="D51" s="46"/>
      <c r="E51" s="46"/>
      <c r="F51" s="46"/>
      <c r="G51" s="46"/>
      <c r="H51" s="46"/>
    </row>
    <row r="52" spans="1:8" ht="13.15" x14ac:dyDescent="0.4">
      <c r="A52" s="46"/>
      <c r="B52" s="46"/>
      <c r="C52" s="46"/>
      <c r="D52" s="46"/>
      <c r="E52" s="46"/>
      <c r="F52" s="46"/>
      <c r="G52" s="30"/>
      <c r="H52" s="46"/>
    </row>
    <row r="53" spans="1:8" ht="13.15" x14ac:dyDescent="0.4">
      <c r="A53" s="30" t="s">
        <v>184</v>
      </c>
      <c r="B53" s="152">
        <f>'Summary Page'!C36</f>
        <v>0</v>
      </c>
      <c r="C53" s="30"/>
      <c r="D53" s="30"/>
      <c r="E53" s="30"/>
      <c r="F53" s="30"/>
      <c r="G53" s="30"/>
      <c r="H53" s="249"/>
    </row>
    <row r="54" spans="1:8" ht="13.15" x14ac:dyDescent="0.4">
      <c r="A54" s="46"/>
      <c r="B54" s="46"/>
      <c r="C54" s="46"/>
      <c r="D54" s="46"/>
      <c r="E54" s="46"/>
      <c r="F54" s="46"/>
      <c r="G54" s="30"/>
    </row>
    <row r="55" spans="1:8" ht="13.15" x14ac:dyDescent="0.4">
      <c r="A55" s="1"/>
      <c r="B55" s="1"/>
      <c r="C55" s="1"/>
      <c r="D55" s="1"/>
      <c r="E55" s="1"/>
      <c r="F55" s="1"/>
      <c r="G55" s="1"/>
    </row>
    <row r="56" spans="1:8" ht="13.15" x14ac:dyDescent="0.4">
      <c r="A56" s="249"/>
      <c r="B56" s="1"/>
      <c r="C56" s="1"/>
      <c r="D56" s="1"/>
      <c r="E56" s="1"/>
      <c r="F56" s="1"/>
      <c r="G56" s="1"/>
      <c r="H56" s="1"/>
    </row>
    <row r="57" spans="1:8" ht="13.15" x14ac:dyDescent="0.4">
      <c r="A57" s="250"/>
      <c r="B57" s="1"/>
      <c r="C57" s="1"/>
      <c r="D57" s="1"/>
      <c r="E57" s="1"/>
      <c r="F57" s="1"/>
      <c r="G57" s="1"/>
      <c r="H57" s="1"/>
    </row>
    <row r="58" spans="1:8" ht="13.15" x14ac:dyDescent="0.4">
      <c r="A58" s="251"/>
      <c r="B58" s="1"/>
      <c r="C58" s="1"/>
      <c r="D58" s="1"/>
      <c r="E58" s="1"/>
      <c r="F58" s="1"/>
      <c r="G58" s="1"/>
      <c r="H58" s="1"/>
    </row>
    <row r="59" spans="1:8" ht="13.15" x14ac:dyDescent="0.4">
      <c r="A59" s="251"/>
      <c r="B59" s="1"/>
      <c r="C59" s="1"/>
      <c r="D59" s="1"/>
      <c r="E59" s="1"/>
      <c r="F59" s="1"/>
      <c r="G59" s="1"/>
      <c r="H59" s="1"/>
    </row>
    <row r="60" spans="1:8" ht="13.15" x14ac:dyDescent="0.4">
      <c r="A60" s="1"/>
      <c r="B60" s="1"/>
      <c r="C60" s="1"/>
      <c r="D60" s="1"/>
      <c r="E60" s="1"/>
      <c r="F60" s="1"/>
      <c r="G60" s="1"/>
      <c r="H60" s="1"/>
    </row>
    <row r="61" spans="1:8" ht="13.15" x14ac:dyDescent="0.4">
      <c r="A61" s="1"/>
      <c r="B61" s="1"/>
      <c r="C61" s="1"/>
      <c r="D61" s="1"/>
      <c r="E61" s="1"/>
      <c r="F61" s="1"/>
      <c r="G61" s="1"/>
      <c r="H61" s="1"/>
    </row>
    <row r="62" spans="1:8" ht="13.15" x14ac:dyDescent="0.4">
      <c r="A62" s="1"/>
      <c r="B62" s="1"/>
      <c r="C62" s="1"/>
      <c r="D62" s="1"/>
      <c r="E62" s="1"/>
      <c r="F62" s="1"/>
      <c r="G62" s="1"/>
      <c r="H62" s="1"/>
    </row>
    <row r="63" spans="1:8" ht="13.15" x14ac:dyDescent="0.4">
      <c r="A63" s="1"/>
      <c r="B63" s="1"/>
      <c r="C63" s="1"/>
      <c r="D63" s="1"/>
      <c r="E63" s="1"/>
      <c r="F63" s="1"/>
      <c r="G63" s="1"/>
      <c r="H63" s="1"/>
    </row>
    <row r="64" spans="1:8" ht="13.15" x14ac:dyDescent="0.4">
      <c r="A64" s="1"/>
      <c r="B64" s="1"/>
      <c r="C64" s="1"/>
      <c r="D64" s="1"/>
      <c r="E64" s="1"/>
      <c r="F64" s="1"/>
      <c r="G64" s="1"/>
      <c r="H64" s="1"/>
    </row>
    <row r="65" spans="1:8" ht="13.15" x14ac:dyDescent="0.4">
      <c r="A65" s="1"/>
      <c r="B65" s="1"/>
      <c r="C65" s="1"/>
      <c r="D65" s="1"/>
      <c r="E65" s="1"/>
      <c r="F65" s="1"/>
      <c r="G65" s="1"/>
      <c r="H65" s="1"/>
    </row>
    <row r="66" spans="1:8" ht="13.15" x14ac:dyDescent="0.4">
      <c r="A66" s="1"/>
      <c r="B66" s="1"/>
      <c r="C66" s="1"/>
      <c r="D66" s="1"/>
      <c r="E66" s="1"/>
      <c r="F66" s="1"/>
      <c r="G66" s="1"/>
      <c r="H66" s="1"/>
    </row>
    <row r="67" spans="1:8" ht="13.15" x14ac:dyDescent="0.4">
      <c r="A67" s="1"/>
      <c r="B67" s="1"/>
      <c r="C67" s="1"/>
      <c r="D67" s="1"/>
      <c r="E67" s="1"/>
      <c r="F67" s="1"/>
      <c r="G67" s="1"/>
      <c r="H67" s="1"/>
    </row>
    <row r="68" spans="1:8" ht="13.15" x14ac:dyDescent="0.4">
      <c r="A68" s="1"/>
      <c r="B68" s="1"/>
      <c r="C68" s="1"/>
      <c r="D68" s="1"/>
      <c r="E68" s="1"/>
      <c r="F68" s="1"/>
      <c r="G68" s="1"/>
      <c r="H68" s="1"/>
    </row>
    <row r="69" spans="1:8" ht="13.15" x14ac:dyDescent="0.4">
      <c r="A69" s="1"/>
      <c r="B69" s="1"/>
      <c r="C69" s="1"/>
      <c r="D69" s="1"/>
      <c r="E69" s="1"/>
      <c r="F69" s="1"/>
      <c r="G69" s="1"/>
      <c r="H69" s="1"/>
    </row>
  </sheetData>
  <sheetProtection algorithmName="SHA-512" hashValue="0Wwg/+ToT5B0HdaXlYe8ID9OwY9BJYoorTd33wiSg32i6w8cG9iuOakhbCE2JppqLOwKSofiF0nUGFM9WHFyYw==" saltValue="io5XFHhj9daDOwUrzUq32g==" spinCount="100000" sheet="1" objects="1" scenarios="1"/>
  <protectedRanges>
    <protectedRange sqref="E8:F8 A25 A37:A38" name="Range1"/>
  </protectedRanges>
  <mergeCells count="8">
    <mergeCell ref="A1:F1"/>
    <mergeCell ref="A2:F2"/>
    <mergeCell ref="A3:F3"/>
    <mergeCell ref="E8:E9"/>
    <mergeCell ref="F8:F9"/>
    <mergeCell ref="D8:D9"/>
    <mergeCell ref="C8:C9"/>
    <mergeCell ref="B8:B9"/>
  </mergeCells>
  <phoneticPr fontId="0" type="noConversion"/>
  <conditionalFormatting sqref="E45">
    <cfRule type="cellIs" dxfId="0" priority="1" operator="greaterThan">
      <formula>24200</formula>
    </cfRule>
  </conditionalFormatting>
  <pageMargins left="0.3" right="0.58699999999999997" top="0.3" bottom="0.58699999999999997" header="0.5" footer="0.5"/>
  <pageSetup scale="96" orientation="portrait" verticalDpi="300" r:id="rId1"/>
  <headerFooter alignWithMargins="0">
    <oddFooter xml:space="preserve">&amp;LPrepared: &amp;D&amp;R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D23" sqref="D23"/>
    </sheetView>
  </sheetViews>
  <sheetFormatPr defaultRowHeight="12.75" x14ac:dyDescent="0.35"/>
  <cols>
    <col min="1" max="1" width="27.1328125" customWidth="1"/>
    <col min="2" max="2" width="9.73046875" bestFit="1" customWidth="1"/>
    <col min="5" max="5" width="9.3984375" customWidth="1"/>
  </cols>
  <sheetData>
    <row r="1" spans="1:10" x14ac:dyDescent="0.3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x14ac:dyDescent="0.35">
      <c r="A2" s="315"/>
      <c r="B2" s="315"/>
      <c r="C2" s="315"/>
      <c r="D2" s="315"/>
      <c r="E2" s="315"/>
      <c r="F2" s="315"/>
      <c r="G2" s="315"/>
      <c r="H2" s="315"/>
      <c r="I2" s="315"/>
      <c r="J2" s="315"/>
    </row>
    <row r="3" spans="1:10" x14ac:dyDescent="0.35">
      <c r="A3" s="315"/>
      <c r="B3" s="315"/>
      <c r="C3" s="315"/>
      <c r="D3" s="315"/>
      <c r="E3" s="315"/>
      <c r="F3" s="315"/>
      <c r="G3" s="315"/>
      <c r="H3" s="315"/>
      <c r="I3" s="315"/>
      <c r="J3" s="315"/>
    </row>
    <row r="4" spans="1:10" x14ac:dyDescent="0.35">
      <c r="A4" s="315"/>
      <c r="B4" s="315"/>
      <c r="C4" s="315"/>
      <c r="D4" s="315"/>
      <c r="E4" s="315"/>
      <c r="F4" s="315"/>
      <c r="G4" s="315"/>
      <c r="H4" s="315"/>
      <c r="I4" s="315"/>
      <c r="J4" s="315"/>
    </row>
    <row r="5" spans="1:10" ht="24.6" customHeight="1" x14ac:dyDescent="0.35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30" customHeight="1" thickBot="1" x14ac:dyDescent="0.85">
      <c r="A6" s="316" t="s">
        <v>185</v>
      </c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3.5" thickBot="1" x14ac:dyDescent="0.4">
      <c r="A7" s="413" t="s">
        <v>2</v>
      </c>
      <c r="B7" s="414"/>
      <c r="C7" s="414"/>
      <c r="D7" s="414"/>
      <c r="E7" s="414"/>
      <c r="F7" s="414"/>
      <c r="G7" s="414"/>
      <c r="H7" s="414"/>
      <c r="I7" s="414"/>
      <c r="J7" s="414"/>
    </row>
    <row r="8" spans="1:10" x14ac:dyDescent="0.35">
      <c r="A8" s="53"/>
    </row>
    <row r="9" spans="1:10" x14ac:dyDescent="0.35">
      <c r="A9" s="188" t="s">
        <v>186</v>
      </c>
      <c r="B9" s="188">
        <f>IF(OR('Sources &amp; Uses'!B5&gt;15,'Sources &amp; Uses'!B45&gt;375000),10,5)</f>
        <v>5</v>
      </c>
      <c r="C9" s="188" t="s">
        <v>187</v>
      </c>
      <c r="D9" s="188"/>
      <c r="E9" s="188"/>
      <c r="F9" s="188"/>
      <c r="G9" s="188"/>
      <c r="H9" s="188"/>
      <c r="I9" s="188"/>
      <c r="J9" s="188"/>
    </row>
    <row r="10" spans="1:10" ht="25.5" x14ac:dyDescent="0.35">
      <c r="A10" s="190" t="s">
        <v>188</v>
      </c>
      <c r="B10" s="246"/>
      <c r="C10" s="415" t="s">
        <v>189</v>
      </c>
      <c r="D10" s="415"/>
      <c r="E10" s="415"/>
      <c r="F10" s="415"/>
      <c r="G10" s="415"/>
      <c r="H10" s="415"/>
      <c r="I10" s="415"/>
      <c r="J10" s="415"/>
    </row>
    <row r="11" spans="1:10" x14ac:dyDescent="0.35">
      <c r="A11" s="188" t="s">
        <v>190</v>
      </c>
      <c r="B11" s="191">
        <f>IF('Income &amp; Expenses'!C34="NYC",10%,10%)</f>
        <v>0.1</v>
      </c>
      <c r="C11" s="192"/>
      <c r="D11" s="192"/>
      <c r="E11" s="192"/>
      <c r="F11" s="192"/>
      <c r="G11" s="192"/>
      <c r="H11" s="192"/>
      <c r="I11" s="192"/>
      <c r="J11" s="192"/>
    </row>
    <row r="12" spans="1:10" ht="13.15" thickBot="1" x14ac:dyDescent="0.4">
      <c r="A12" s="188" t="s">
        <v>191</v>
      </c>
      <c r="B12" s="189">
        <f>ROUND(IF('Servicing Fee Calculation'!B9=5,(NPV('Servicing Fee Calculation'!B11,'Sources &amp; Uses'!B45*0.0025,'Sources &amp; Uses'!B45*0.0025,'Sources &amp; Uses'!B45*0.0025,'Sources &amp; Uses'!B45*0.0025,'Sources &amp; Uses'!B45*0.0025)),(NPV('Servicing Fee Calculation'!B11,'Sources &amp; Uses'!B45*0.0025,'Sources &amp; Uses'!B45*0.0025,'Sources &amp; Uses'!B45*0.0025,'Sources &amp; Uses'!B45*0.0025,'Sources &amp; Uses'!B45*0.0025,'Sources &amp; Uses'!B45*0.0025,'Sources &amp; Uses'!B45*0.0025,'Sources &amp; Uses'!B45*0.0025,'Sources &amp; Uses'!B45*0.0025,'Sources &amp; Uses'!B45*0.0025))),0)</f>
        <v>0</v>
      </c>
      <c r="C12" s="192"/>
      <c r="D12" s="192"/>
      <c r="E12" s="192"/>
      <c r="F12" s="192"/>
      <c r="G12" s="192"/>
      <c r="H12" s="192"/>
      <c r="I12" s="192"/>
      <c r="J12" s="192"/>
    </row>
    <row r="13" spans="1:10" ht="13.5" thickBot="1" x14ac:dyDescent="0.45">
      <c r="A13" s="193" t="s">
        <v>192</v>
      </c>
      <c r="B13" s="194">
        <f>IF(B10="No",(ROUND('Sources &amp; Uses'!C42*0.0025*B9,0)),B12)</f>
        <v>0</v>
      </c>
      <c r="C13" s="188"/>
      <c r="D13" s="188"/>
      <c r="E13" s="188"/>
      <c r="F13" s="188"/>
      <c r="G13" s="188"/>
      <c r="H13" s="188"/>
      <c r="I13" s="188"/>
      <c r="J13" s="188"/>
    </row>
    <row r="15" spans="1:10" x14ac:dyDescent="0.35">
      <c r="B15" s="175"/>
      <c r="C15" s="206"/>
    </row>
    <row r="16" spans="1:10" x14ac:dyDescent="0.35">
      <c r="B16" s="176"/>
    </row>
    <row r="17" spans="2:2" x14ac:dyDescent="0.35">
      <c r="B17" s="174"/>
    </row>
  </sheetData>
  <sheetProtection algorithmName="SHA-512" hashValue="XTpddhTAtCGPt62s2NtjfYCaPkTNg3za/c5uCwgS7JVQKbuXLeNvphw+XLJuAQJo25ceSaDLl8B2wDTQXFKEPg==" saltValue="g+p3ajzt6dof07nNk/q7FQ==" spinCount="100000" sheet="1" objects="1" scenarios="1"/>
  <mergeCells count="4">
    <mergeCell ref="A1:J5"/>
    <mergeCell ref="A6:J6"/>
    <mergeCell ref="A7:J7"/>
    <mergeCell ref="C10:J10"/>
  </mergeCells>
  <dataValidations count="1">
    <dataValidation type="list" showInputMessage="1" showErrorMessage="1" sqref="B10">
      <formula1>"Yes,No"</formula1>
    </dataValidation>
  </dataValidations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B6A794DC204489CD9790A319E588E" ma:contentTypeVersion="14" ma:contentTypeDescription="Create a new document." ma:contentTypeScope="" ma:versionID="f73d56672cc390bcda770b37c1b69991">
  <xsd:schema xmlns:xsd="http://www.w3.org/2001/XMLSchema" xmlns:xs="http://www.w3.org/2001/XMLSchema" xmlns:p="http://schemas.microsoft.com/office/2006/metadata/properties" xmlns:ns2="bc0246a9-1591-422a-8f63-72d67ec2c0b0" xmlns:ns3="4dcf33fd-6603-49e5-b914-4846699d099f" targetNamespace="http://schemas.microsoft.com/office/2006/metadata/properties" ma:root="true" ma:fieldsID="982852e5171fbdd65a4886abf8d56b5f" ns2:_="" ns3:_="">
    <xsd:import namespace="bc0246a9-1591-422a-8f63-72d67ec2c0b0"/>
    <xsd:import namespace="4dcf33fd-6603-49e5-b914-4846699d09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246a9-1591-422a-8f63-72d67ec2c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a186736-fb58-4f72-b0fb-24d77f009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f33fd-6603-49e5-b914-4846699d09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00c70f-019f-4f7b-b09a-0b9d557de079}" ma:internalName="TaxCatchAll" ma:showField="CatchAllData" ma:web="4dcf33fd-6603-49e5-b914-4846699d09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92DAD0-DD9B-4DF1-BD4C-36BA92403F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781D7-34B7-4C17-A885-09DAF4916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246a9-1591-422a-8f63-72d67ec2c0b0"/>
    <ds:schemaRef ds:uri="4dcf33fd-6603-49e5-b914-4846699d0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Summary Page</vt:lpstr>
      <vt:lpstr>Rent Roll</vt:lpstr>
      <vt:lpstr>Income &amp; Expenses</vt:lpstr>
      <vt:lpstr>Tenant Carry - Regulated</vt:lpstr>
      <vt:lpstr>Tenant Carry - Unregulated</vt:lpstr>
      <vt:lpstr>Sources &amp; Uses</vt:lpstr>
      <vt:lpstr>Servicing Fee Calculation</vt:lpstr>
      <vt:lpstr>ADDRESS</vt:lpstr>
      <vt:lpstr>Borrower</vt:lpstr>
      <vt:lpstr>city</vt:lpstr>
      <vt:lpstr>CLOSING_FEES</vt:lpstr>
      <vt:lpstr>comminc</vt:lpstr>
      <vt:lpstr>CONTRACT_PRICE</vt:lpstr>
      <vt:lpstr>CPC_CONST_COST</vt:lpstr>
      <vt:lpstr>ECI</vt:lpstr>
      <vt:lpstr>ERI</vt:lpstr>
      <vt:lpstr>Gross_Commercial_Income</vt:lpstr>
      <vt:lpstr>mortsched</vt:lpstr>
      <vt:lpstr>neighborhood</vt:lpstr>
      <vt:lpstr>NET_AVAIL</vt:lpstr>
      <vt:lpstr>OWNERS</vt:lpstr>
      <vt:lpstr>'Income &amp; Expenses'!Print_Area</vt:lpstr>
      <vt:lpstr>'Rent Roll'!Print_Area</vt:lpstr>
      <vt:lpstr>'Servicing Fee Calculation'!Print_Area</vt:lpstr>
      <vt:lpstr>'Sources &amp; Uses'!Print_Area</vt:lpstr>
      <vt:lpstr>'Summary Page'!Print_Area</vt:lpstr>
      <vt:lpstr>'Tenant Carry - Regulated'!Print_Area</vt:lpstr>
      <vt:lpstr>'Tenant Carry - Unregulated'!Print_Area</vt:lpstr>
      <vt:lpstr>PROF_FEES</vt:lpstr>
      <vt:lpstr>RES_INC</vt:lpstr>
      <vt:lpstr>STORIES</vt:lpstr>
      <vt:lpstr>TOT_ENI</vt:lpstr>
      <vt:lpstr>TOTAL_M_O</vt:lpstr>
      <vt:lpstr>TOTRMS</vt:lpstr>
      <vt:lpstr>UNITS</vt:lpstr>
    </vt:vector>
  </TitlesOfParts>
  <Manager/>
  <Company>CPC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CSweeney</dc:creator>
  <cp:keywords/>
  <dc:description/>
  <cp:lastModifiedBy>Josh Westerman</cp:lastModifiedBy>
  <cp:revision/>
  <dcterms:created xsi:type="dcterms:W3CDTF">2002-08-07T18:30:21Z</dcterms:created>
  <dcterms:modified xsi:type="dcterms:W3CDTF">2023-06-26T15:39:52Z</dcterms:modified>
  <cp:category/>
  <cp:contentStatus/>
</cp:coreProperties>
</file>